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 activeTab="1"/>
  </bookViews>
  <sheets>
    <sheet name="Lab experiments" sheetId="1" r:id="rId1"/>
    <sheet name="Field experiment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P75" i="2" l="1"/>
  <c r="P74" i="2"/>
  <c r="P73" i="2"/>
  <c r="P72" i="2"/>
  <c r="Q72" i="2" s="1"/>
  <c r="O75" i="2"/>
  <c r="O74" i="2"/>
  <c r="O73" i="2"/>
  <c r="O72" i="2"/>
  <c r="P54" i="2"/>
  <c r="P53" i="2"/>
  <c r="P52" i="2"/>
  <c r="P51" i="2"/>
  <c r="Q51" i="2" s="1"/>
  <c r="O54" i="2"/>
  <c r="O53" i="2"/>
  <c r="O52" i="2"/>
  <c r="O51" i="2"/>
  <c r="Q75" i="2" l="1"/>
  <c r="Q74" i="2"/>
  <c r="Q73" i="2"/>
  <c r="Q54" i="2"/>
  <c r="Q53" i="2"/>
  <c r="Q52" i="2"/>
  <c r="P30" i="2" l="1"/>
  <c r="Q30" i="2" s="1"/>
  <c r="P29" i="2"/>
  <c r="Q29" i="2" s="1"/>
  <c r="P28" i="2"/>
  <c r="Q28" i="2" s="1"/>
  <c r="P27" i="2"/>
  <c r="Q27" i="2" s="1"/>
  <c r="O27" i="2" l="1"/>
  <c r="O28" i="2"/>
  <c r="O30" i="2" l="1"/>
  <c r="O29" i="2"/>
  <c r="R87" i="1"/>
  <c r="S87" i="1" s="1"/>
  <c r="R86" i="1"/>
  <c r="S86" i="1" s="1"/>
  <c r="R85" i="1"/>
  <c r="S85" i="1" s="1"/>
  <c r="R84" i="1"/>
  <c r="S84" i="1" s="1"/>
  <c r="Q87" i="1"/>
  <c r="Q86" i="1"/>
  <c r="Q90" i="1" s="1"/>
  <c r="Q85" i="1"/>
  <c r="Q84" i="1"/>
  <c r="Q91" i="1" l="1"/>
  <c r="F77" i="1"/>
  <c r="H77" i="1" s="1"/>
  <c r="F76" i="1"/>
  <c r="H76" i="1" s="1"/>
  <c r="F75" i="1"/>
  <c r="H75" i="1" s="1"/>
  <c r="F74" i="1"/>
  <c r="H74" i="1" s="1"/>
  <c r="Q59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R58" i="1" s="1"/>
  <c r="S58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R56" i="1" s="1"/>
  <c r="S56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R54" i="1" s="1"/>
  <c r="S54" i="1" s="1"/>
  <c r="R57" i="1" l="1"/>
  <c r="S57" i="1" s="1"/>
  <c r="R55" i="1"/>
  <c r="S55" i="1" s="1"/>
  <c r="R59" i="1"/>
  <c r="S59" i="1" s="1"/>
  <c r="Q57" i="1"/>
  <c r="Q58" i="1"/>
  <c r="Q54" i="1"/>
  <c r="Q55" i="1"/>
  <c r="Q56" i="1"/>
</calcChain>
</file>

<file path=xl/sharedStrings.xml><?xml version="1.0" encoding="utf-8"?>
<sst xmlns="http://schemas.openxmlformats.org/spreadsheetml/2006/main" count="1423" uniqueCount="159">
  <si>
    <t>Sample</t>
  </si>
  <si>
    <t>Cell count</t>
  </si>
  <si>
    <t>Beads</t>
  </si>
  <si>
    <t>ml</t>
  </si>
  <si>
    <t>Cells/ml</t>
  </si>
  <si>
    <t>Control MB</t>
  </si>
  <si>
    <t>Average</t>
  </si>
  <si>
    <t>SD</t>
  </si>
  <si>
    <t>SE</t>
  </si>
  <si>
    <t>Bulk</t>
  </si>
  <si>
    <t>FSW</t>
  </si>
  <si>
    <t>MB</t>
  </si>
  <si>
    <t xml:space="preserve">Location </t>
  </si>
  <si>
    <t>Port Hacking</t>
  </si>
  <si>
    <t>Deployment time: 60 mins</t>
  </si>
  <si>
    <t>Control FSW</t>
  </si>
  <si>
    <t>Blackwattle Bay</t>
  </si>
  <si>
    <t>Control Amphi</t>
  </si>
  <si>
    <t>Control 0.5 ml Tpseudo</t>
  </si>
  <si>
    <t>Control 1 ml Tpseudo</t>
  </si>
  <si>
    <t>Control 1.5 ml Tpseudo</t>
  </si>
  <si>
    <t>Control 2 ml Tpseudo</t>
  </si>
  <si>
    <t>0.5 ml extract</t>
  </si>
  <si>
    <t>1 ml extract</t>
  </si>
  <si>
    <t>1.5 ml extract</t>
  </si>
  <si>
    <t>2 ml extract</t>
  </si>
  <si>
    <t>Control DMSP</t>
  </si>
  <si>
    <t>Control Thala</t>
  </si>
  <si>
    <t>Control Dityl</t>
  </si>
  <si>
    <t>Location</t>
  </si>
  <si>
    <t>Filtered Seawater</t>
  </si>
  <si>
    <t xml:space="preserve">2 ml algal extract </t>
  </si>
  <si>
    <t xml:space="preserve">1.5 ml algal extract </t>
  </si>
  <si>
    <t xml:space="preserve">1 ml algal extract </t>
  </si>
  <si>
    <t xml:space="preserve">0.5 ml algal extract </t>
  </si>
  <si>
    <t xml:space="preserve">Filtered Seawater </t>
  </si>
  <si>
    <t xml:space="preserve">Bulk </t>
  </si>
  <si>
    <t xml:space="preserve">Amphidinium </t>
  </si>
  <si>
    <t xml:space="preserve">Marine Broth </t>
  </si>
  <si>
    <t>Replicate</t>
  </si>
  <si>
    <t>Ditylum extract</t>
  </si>
  <si>
    <t>Thalassiosira extract</t>
  </si>
  <si>
    <t xml:space="preserve">DMSP </t>
  </si>
  <si>
    <t>Replicates</t>
  </si>
  <si>
    <t>Amphidinium</t>
  </si>
  <si>
    <t>Control Tweiss</t>
  </si>
  <si>
    <t>Control Tpseudo</t>
  </si>
  <si>
    <t>T. weissflogii extract</t>
  </si>
  <si>
    <t>T. pseudonana extract</t>
  </si>
  <si>
    <t>DMSP</t>
  </si>
  <si>
    <t>Ditylum</t>
  </si>
  <si>
    <t>Thalassiosira</t>
  </si>
  <si>
    <t>Deployment time: 30 mins</t>
  </si>
  <si>
    <t>T.weiss</t>
  </si>
  <si>
    <t>T.pseudo</t>
  </si>
  <si>
    <t>Method: PVC pipe enclosure</t>
  </si>
  <si>
    <t>Control Ditylum</t>
  </si>
  <si>
    <t>T.pseudonana</t>
  </si>
  <si>
    <t>Deployment: 30 mins</t>
  </si>
  <si>
    <t>Method: box enclosure</t>
  </si>
  <si>
    <t>Goal of the experiment:</t>
  </si>
  <si>
    <t>Port Hacking, an oceanic site 5 km off-shore.</t>
  </si>
  <si>
    <t xml:space="preserve">No difference was observed between </t>
  </si>
  <si>
    <t xml:space="preserve">Chemotaxis assay using water derived from </t>
  </si>
  <si>
    <t>the number of bacteria in the positive control</t>
  </si>
  <si>
    <t>wells, filled with Marine Broth (MB), and the</t>
  </si>
  <si>
    <t>negative control, filled with filtered seawater (FSW).</t>
  </si>
  <si>
    <t xml:space="preserve">Sydney harbour. A two-fold increase in bacterial cell </t>
  </si>
  <si>
    <t xml:space="preserve">numbers was recorded between MB wells </t>
  </si>
  <si>
    <t>and FSW controls.</t>
  </si>
  <si>
    <t>Blackwattle Bay. A two-fold increase in bacterial</t>
  </si>
  <si>
    <t>cell numbers was recorded between MB wells and FSW</t>
  </si>
  <si>
    <t>controls. A three-fold increase was recorded between</t>
  </si>
  <si>
    <t>wells filled with algal extracts from the dinoflagellate</t>
  </si>
  <si>
    <r>
      <rPr>
        <i/>
        <sz val="11"/>
        <color theme="1"/>
        <rFont val="Calibri"/>
        <family val="2"/>
        <scheme val="minor"/>
      </rPr>
      <t>Amphidinium</t>
    </r>
    <r>
      <rPr>
        <sz val="11"/>
        <color theme="1"/>
        <rFont val="Calibri"/>
        <family val="2"/>
        <scheme val="minor"/>
      </rPr>
      <t>, and the FSW controls.</t>
    </r>
  </si>
  <si>
    <t xml:space="preserve">Blackwattle Bay. Different concentrations of </t>
  </si>
  <si>
    <r>
      <t>algal extract (</t>
    </r>
    <r>
      <rPr>
        <i/>
        <sz val="11"/>
        <color theme="1"/>
        <rFont val="Calibri"/>
        <family val="2"/>
        <scheme val="minor"/>
      </rPr>
      <t>Thalassiosira pseudonana</t>
    </r>
    <r>
      <rPr>
        <sz val="11"/>
        <color theme="1"/>
        <rFont val="Calibri"/>
        <family val="2"/>
        <scheme val="minor"/>
      </rPr>
      <t xml:space="preserve">) were tested </t>
    </r>
  </si>
  <si>
    <t xml:space="preserve">and the response of the bacterial communities were </t>
  </si>
  <si>
    <t xml:space="preserve">compared. The strongest  chemotaxis responses were </t>
  </si>
  <si>
    <t xml:space="preserve">elicited by the first two concentrations, suggesting that </t>
  </si>
  <si>
    <t>a saturation effect may occur with higher concentrations.</t>
  </si>
  <si>
    <t>Blackwattle Bay. Large increase in bacterial cell numbers</t>
  </si>
  <si>
    <t xml:space="preserve">were recorded in wells filled with algal extracts </t>
  </si>
  <si>
    <r>
      <t xml:space="preserve">derived from </t>
    </r>
    <r>
      <rPr>
        <i/>
        <sz val="11"/>
        <color theme="1"/>
        <rFont val="Calibri"/>
        <family val="2"/>
        <scheme val="minor"/>
      </rPr>
      <t>Thalassiosira weissflogii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T. pseudonana</t>
    </r>
    <r>
      <rPr>
        <sz val="11"/>
        <color theme="1"/>
        <rFont val="Calibri"/>
        <family val="2"/>
        <scheme val="minor"/>
      </rPr>
      <t>.</t>
    </r>
  </si>
  <si>
    <t>Chemottaxis assay in situ in Blackwattle Bay.</t>
  </si>
  <si>
    <t>The ISCA deployment was carried out in a customised</t>
  </si>
  <si>
    <t>PVC pipe enclosure to minimise the effects of flow</t>
  </si>
  <si>
    <t>and wave action on the device. Although we recorded</t>
  </si>
  <si>
    <t>a positive response of the bacterial communities</t>
  </si>
  <si>
    <t>the numbers of cells present in the FSW controls</t>
  </si>
  <si>
    <t>was high.</t>
  </si>
  <si>
    <t xml:space="preserve">In order to decrease the number of cells entering in </t>
  </si>
  <si>
    <t>the FSW control wells, a new laser-cut acrylic-based</t>
  </si>
  <si>
    <t xml:space="preserve">enclosure was used. It reduced the number of cells </t>
  </si>
  <si>
    <t>present in the FSW wells but the chemotactic response</t>
  </si>
  <si>
    <t>toward algal extract was almost inexistant.</t>
  </si>
  <si>
    <t>Marine Broth</t>
  </si>
  <si>
    <t>Clovelly</t>
  </si>
  <si>
    <t>Deployment: 60 mins</t>
  </si>
  <si>
    <t>Amphi</t>
  </si>
  <si>
    <t xml:space="preserve">Test the new acrylic-based enclosure with a range of </t>
  </si>
  <si>
    <t xml:space="preserve">chemoattractants that proved to be sucessfully </t>
  </si>
  <si>
    <t>attracting bacteria in laboratory-based experiments.</t>
  </si>
  <si>
    <t>C-FSW</t>
  </si>
  <si>
    <t>C-Ehux</t>
  </si>
  <si>
    <t>C-Thala</t>
  </si>
  <si>
    <t>C-Alex</t>
  </si>
  <si>
    <t>C-Syne</t>
  </si>
  <si>
    <t>C-Symbio</t>
  </si>
  <si>
    <t>C-Rhodo</t>
  </si>
  <si>
    <t>C-Duna</t>
  </si>
  <si>
    <t>C-Phaeo</t>
  </si>
  <si>
    <t>Cape Cleveland</t>
  </si>
  <si>
    <t xml:space="preserve">Emiliania huxleyi </t>
  </si>
  <si>
    <t xml:space="preserve">Thalassiosira  </t>
  </si>
  <si>
    <t xml:space="preserve">Alexandrium </t>
  </si>
  <si>
    <t xml:space="preserve">Synechococcus </t>
  </si>
  <si>
    <t xml:space="preserve">Symbiodinium </t>
  </si>
  <si>
    <t xml:space="preserve">Rhodomonas </t>
  </si>
  <si>
    <t xml:space="preserve">Dunaliella </t>
  </si>
  <si>
    <t xml:space="preserve">Phaeocystis </t>
  </si>
  <si>
    <t>Ic</t>
  </si>
  <si>
    <t>Synechococcus</t>
  </si>
  <si>
    <t>Alexandrium</t>
  </si>
  <si>
    <t>Dunaliella</t>
  </si>
  <si>
    <t>Rhodomonas</t>
  </si>
  <si>
    <t>Ehux</t>
  </si>
  <si>
    <t>Symbiodinium</t>
  </si>
  <si>
    <t>Phaeocystis</t>
  </si>
  <si>
    <t>Davies Reef</t>
  </si>
  <si>
    <t>phytoplankton-derived extracts.</t>
  </si>
  <si>
    <r>
      <t xml:space="preserve">First set of </t>
    </r>
    <r>
      <rPr>
        <i/>
        <sz val="11"/>
        <color theme="1"/>
        <rFont val="Calibri"/>
        <family val="2"/>
        <scheme val="minor"/>
      </rPr>
      <t>in situ</t>
    </r>
    <r>
      <rPr>
        <sz val="11"/>
        <color theme="1"/>
        <rFont val="Calibri"/>
        <family val="2"/>
        <scheme val="minor"/>
      </rPr>
      <t xml:space="preserve"> experiments using a wide range of </t>
    </r>
  </si>
  <si>
    <t>Emiliania</t>
  </si>
  <si>
    <t xml:space="preserve">Blackwattle Bay, a nutrient-rich site located in </t>
  </si>
  <si>
    <t>Glebe</t>
  </si>
  <si>
    <t>C-DMSP</t>
  </si>
  <si>
    <t>C-MB</t>
  </si>
  <si>
    <t>Acrylic</t>
  </si>
  <si>
    <t>PDMS</t>
  </si>
  <si>
    <t xml:space="preserve">Testing an alternative ISCA fabrication technique </t>
  </si>
  <si>
    <t xml:space="preserve">using PDMS and comparing the outcomes to </t>
  </si>
  <si>
    <t>the acrylic-based design.</t>
  </si>
  <si>
    <t>FSW acrylic</t>
  </si>
  <si>
    <t>DMSP acrylic</t>
  </si>
  <si>
    <t>MB acrylic</t>
  </si>
  <si>
    <t>ISCA type</t>
  </si>
  <si>
    <t>Deployment with chemoattractants that previously</t>
  </si>
  <si>
    <t>new PDMS device.</t>
  </si>
  <si>
    <t xml:space="preserve">optimized before moving to more complex experiments. </t>
  </si>
  <si>
    <t>Sydney Institute of Marine Science</t>
  </si>
  <si>
    <t>Chaetoceros</t>
  </si>
  <si>
    <t>Prochlorococcus</t>
  </si>
  <si>
    <t>Prochorococcus</t>
  </si>
  <si>
    <t>Filtered seawater</t>
  </si>
  <si>
    <t>Assessing the specificity of phytoplankton-bacteria</t>
  </si>
  <si>
    <t>interractions using a combination of metagenomics</t>
  </si>
  <si>
    <r>
      <t xml:space="preserve">and metabolomics </t>
    </r>
    <r>
      <rPr>
        <i/>
        <sz val="11"/>
        <color theme="1"/>
        <rFont val="Calibri"/>
        <family val="2"/>
        <scheme val="minor"/>
      </rPr>
      <t>in situ</t>
    </r>
    <r>
      <rPr>
        <sz val="11"/>
        <color theme="1"/>
        <rFont val="Calibri"/>
        <family val="2"/>
        <scheme val="minor"/>
      </rPr>
      <t>.</t>
    </r>
  </si>
  <si>
    <r>
      <t xml:space="preserve">Ensuring that the </t>
    </r>
    <r>
      <rPr>
        <i/>
        <sz val="11"/>
        <color theme="1"/>
        <rFont val="Calibri"/>
        <family val="2"/>
        <scheme val="minor"/>
      </rPr>
      <t xml:space="preserve">in situ </t>
    </r>
    <r>
      <rPr>
        <sz val="11"/>
        <color theme="1"/>
        <rFont val="Calibri"/>
        <family val="2"/>
        <scheme val="minor"/>
      </rPr>
      <t>deployment has been fully</t>
    </r>
  </si>
  <si>
    <t xml:space="preserve">triggered chemoattraction in the lab, to further test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</si>
</sst>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Border="1"/>
    <xf numFmtId="0" fontId="0" fillId="0" borderId="0" xfId="0"/>
    <xf numFmtId="0" fontId="0" fillId="2" borderId="0" xfId="0" applyFill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2" borderId="0" xfId="0" applyFill="1"/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3" xfId="0" applyFill="1" applyBorder="1"/>
    <xf numFmtId="0" fontId="0" fillId="0" borderId="4" xfId="0" applyFill="1" applyBorder="1"/>
    <xf numFmtId="0" fontId="0" fillId="0" borderId="5" xfId="0" applyBorder="1"/>
    <xf numFmtId="0" fontId="0" fillId="0" borderId="4" xfId="0" applyBorder="1"/>
    <xf numFmtId="0" fontId="0" fillId="3" borderId="0" xfId="0" applyFill="1"/>
    <xf numFmtId="0" fontId="0" fillId="3" borderId="0" xfId="0" applyFill="1" applyBorder="1"/>
    <xf numFmtId="0" fontId="0" fillId="0" borderId="4" xfId="0" applyBorder="1" applyAlignment="1">
      <alignment horizontal="center"/>
    </xf>
    <xf numFmtId="0" fontId="1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2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A-4E14-B4C0-3AE7DF3EDEF6}"/>
              </c:ext>
            </c:extLst>
          </c:dPt>
          <c:errBars>
            <c:errBarType val="both"/>
            <c:errValType val="cust"/>
            <c:noEndCap val="0"/>
            <c:plus>
              <c:numRef>
                <c:f>'Lab experiments'!$S$8:$S$9</c:f>
                <c:numCache>
                  <c:formatCode>General</c:formatCode>
                  <c:ptCount val="2"/>
                  <c:pt idx="0">
                    <c:v>1311.6284615647442</c:v>
                  </c:pt>
                  <c:pt idx="1">
                    <c:v>1006.4192776537067</c:v>
                  </c:pt>
                </c:numCache>
              </c:numRef>
            </c:plus>
            <c:minus>
              <c:numRef>
                <c:f>'Lab experiments'!$S$8:$S$9</c:f>
                <c:numCache>
                  <c:formatCode>General</c:formatCode>
                  <c:ptCount val="2"/>
                  <c:pt idx="0">
                    <c:v>1311.6284615647442</c:v>
                  </c:pt>
                  <c:pt idx="1">
                    <c:v>1006.4192776537067</c:v>
                  </c:pt>
                </c:numCache>
              </c:numRef>
            </c:minus>
          </c:errBars>
          <c:cat>
            <c:strRef>
              <c:f>'Lab experiments'!$P$8:$P$9</c:f>
              <c:strCache>
                <c:ptCount val="2"/>
                <c:pt idx="0">
                  <c:v>FSW</c:v>
                </c:pt>
                <c:pt idx="1">
                  <c:v>MB</c:v>
                </c:pt>
              </c:strCache>
            </c:strRef>
          </c:cat>
          <c:val>
            <c:numRef>
              <c:f>'Lab experiments'!$Q$8:$Q$9</c:f>
              <c:numCache>
                <c:formatCode>General</c:formatCode>
                <c:ptCount val="2"/>
                <c:pt idx="0">
                  <c:v>20773.634308783054</c:v>
                </c:pt>
                <c:pt idx="1">
                  <c:v>20784.544207828978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4A-4E14-B4C0-3AE7DF3E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852864"/>
        <c:axId val="872862848"/>
      </c:barChart>
      <c:catAx>
        <c:axId val="87285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2862848"/>
        <c:crosses val="autoZero"/>
        <c:auto val="1"/>
        <c:lblAlgn val="ctr"/>
        <c:lblOffset val="100"/>
        <c:noMultiLvlLbl val="0"/>
      </c:catAx>
      <c:valAx>
        <c:axId val="87286284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2852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46-41E7-9281-A6C33E32BF61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experiments'!$Q$95:$Q$103</c:f>
                <c:numCache>
                  <c:formatCode>General</c:formatCode>
                  <c:ptCount val="9"/>
                  <c:pt idx="0">
                    <c:v>0.10863901306231569</c:v>
                  </c:pt>
                  <c:pt idx="1">
                    <c:v>0.27723096173955158</c:v>
                  </c:pt>
                  <c:pt idx="2">
                    <c:v>0.62618436417613721</c:v>
                  </c:pt>
                  <c:pt idx="3">
                    <c:v>0.34595809120449622</c:v>
                  </c:pt>
                  <c:pt idx="4">
                    <c:v>0.40788580813656677</c:v>
                  </c:pt>
                  <c:pt idx="5">
                    <c:v>0.57094914656511486</c:v>
                  </c:pt>
                  <c:pt idx="6">
                    <c:v>0.37369730657006145</c:v>
                  </c:pt>
                  <c:pt idx="7">
                    <c:v>0.52447498920576496</c:v>
                  </c:pt>
                  <c:pt idx="8">
                    <c:v>1.5390046990530346</c:v>
                  </c:pt>
                </c:numCache>
              </c:numRef>
            </c:plus>
            <c:minus>
              <c:numRef>
                <c:f>'Field experiments'!$Q$95:$Q$103</c:f>
                <c:numCache>
                  <c:formatCode>General</c:formatCode>
                  <c:ptCount val="9"/>
                  <c:pt idx="0">
                    <c:v>0.10863901306231569</c:v>
                  </c:pt>
                  <c:pt idx="1">
                    <c:v>0.27723096173955158</c:v>
                  </c:pt>
                  <c:pt idx="2">
                    <c:v>0.62618436417613721</c:v>
                  </c:pt>
                  <c:pt idx="3">
                    <c:v>0.34595809120449622</c:v>
                  </c:pt>
                  <c:pt idx="4">
                    <c:v>0.40788580813656677</c:v>
                  </c:pt>
                  <c:pt idx="5">
                    <c:v>0.57094914656511486</c:v>
                  </c:pt>
                  <c:pt idx="6">
                    <c:v>0.37369730657006145</c:v>
                  </c:pt>
                  <c:pt idx="7">
                    <c:v>0.52447498920576496</c:v>
                  </c:pt>
                  <c:pt idx="8">
                    <c:v>1.5390046990530346</c:v>
                  </c:pt>
                </c:numCache>
              </c:numRef>
            </c:minus>
          </c:errBars>
          <c:cat>
            <c:strRef>
              <c:f>'Field experiments'!$N$95:$N$103</c:f>
              <c:strCache>
                <c:ptCount val="9"/>
                <c:pt idx="0">
                  <c:v>FSW</c:v>
                </c:pt>
                <c:pt idx="1">
                  <c:v>Synechococcus</c:v>
                </c:pt>
                <c:pt idx="2">
                  <c:v>Alexandrium</c:v>
                </c:pt>
                <c:pt idx="3">
                  <c:v>Dunaliella</c:v>
                </c:pt>
                <c:pt idx="4">
                  <c:v>Rhodomonas</c:v>
                </c:pt>
                <c:pt idx="5">
                  <c:v>Emiliania</c:v>
                </c:pt>
                <c:pt idx="6">
                  <c:v>Symbiodinium</c:v>
                </c:pt>
                <c:pt idx="7">
                  <c:v>Phaeocystis</c:v>
                </c:pt>
                <c:pt idx="8">
                  <c:v>Thalassiosira</c:v>
                </c:pt>
              </c:strCache>
            </c:strRef>
          </c:cat>
          <c:val>
            <c:numRef>
              <c:f>'Field experiments'!$O$95:$O$103</c:f>
              <c:numCache>
                <c:formatCode>General</c:formatCode>
                <c:ptCount val="9"/>
                <c:pt idx="0">
                  <c:v>1</c:v>
                </c:pt>
                <c:pt idx="1">
                  <c:v>1.3382777586262258</c:v>
                </c:pt>
                <c:pt idx="2">
                  <c:v>1.8048120368125855</c:v>
                </c:pt>
                <c:pt idx="3">
                  <c:v>1.8245144558943927</c:v>
                </c:pt>
                <c:pt idx="4">
                  <c:v>1.9553338367450255</c:v>
                </c:pt>
                <c:pt idx="5">
                  <c:v>2.1705092199707652</c:v>
                </c:pt>
                <c:pt idx="6">
                  <c:v>2.2385417749348933</c:v>
                </c:pt>
                <c:pt idx="7">
                  <c:v>2.997920240474834</c:v>
                </c:pt>
                <c:pt idx="8">
                  <c:v>3.5591821854844299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46-41E7-9281-A6C33E3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045824"/>
        <c:axId val="814051712"/>
      </c:barChart>
      <c:catAx>
        <c:axId val="81404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4051712"/>
        <c:crosses val="autoZero"/>
        <c:auto val="1"/>
        <c:lblAlgn val="ctr"/>
        <c:lblOffset val="100"/>
        <c:noMultiLvlLbl val="0"/>
      </c:catAx>
      <c:valAx>
        <c:axId val="81405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i="0"/>
                  <a:t>Chemotactic index (</a:t>
                </a:r>
                <a:r>
                  <a:rPr lang="en-AU" i="1"/>
                  <a:t>Ic</a:t>
                </a:r>
                <a:r>
                  <a:rPr lang="en-AU" i="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4045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73E-4B5B-B625-FFF6DB3A53B9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experiments'!$Q$153:$Q$161</c:f>
                <c:numCache>
                  <c:formatCode>General</c:formatCode>
                  <c:ptCount val="9"/>
                  <c:pt idx="0">
                    <c:v>6.4173463877140569E-2</c:v>
                  </c:pt>
                  <c:pt idx="1">
                    <c:v>4.9373948827986014E-2</c:v>
                  </c:pt>
                  <c:pt idx="2">
                    <c:v>0.25497439553394541</c:v>
                  </c:pt>
                  <c:pt idx="3">
                    <c:v>0.21446846414011059</c:v>
                  </c:pt>
                  <c:pt idx="4">
                    <c:v>0.21446846414011059</c:v>
                  </c:pt>
                  <c:pt idx="5">
                    <c:v>0.21804053186281308</c:v>
                  </c:pt>
                  <c:pt idx="6">
                    <c:v>0.49232619896466517</c:v>
                  </c:pt>
                  <c:pt idx="7">
                    <c:v>0.49232619896466517</c:v>
                  </c:pt>
                  <c:pt idx="8">
                    <c:v>0.57946056099844645</c:v>
                  </c:pt>
                </c:numCache>
              </c:numRef>
            </c:plus>
            <c:minus>
              <c:numRef>
                <c:f>'Field experiments'!$Q$153:$Q$161</c:f>
                <c:numCache>
                  <c:formatCode>General</c:formatCode>
                  <c:ptCount val="9"/>
                  <c:pt idx="0">
                    <c:v>6.4173463877140569E-2</c:v>
                  </c:pt>
                  <c:pt idx="1">
                    <c:v>4.9373948827986014E-2</c:v>
                  </c:pt>
                  <c:pt idx="2">
                    <c:v>0.25497439553394541</c:v>
                  </c:pt>
                  <c:pt idx="3">
                    <c:v>0.21446846414011059</c:v>
                  </c:pt>
                  <c:pt idx="4">
                    <c:v>0.21446846414011059</c:v>
                  </c:pt>
                  <c:pt idx="5">
                    <c:v>0.21804053186281308</c:v>
                  </c:pt>
                  <c:pt idx="6">
                    <c:v>0.49232619896466517</c:v>
                  </c:pt>
                  <c:pt idx="7">
                    <c:v>0.49232619896466517</c:v>
                  </c:pt>
                  <c:pt idx="8">
                    <c:v>0.57946056099844645</c:v>
                  </c:pt>
                </c:numCache>
              </c:numRef>
            </c:minus>
          </c:errBars>
          <c:cat>
            <c:strRef>
              <c:f>'Field experiments'!$N$153:$N$161</c:f>
              <c:strCache>
                <c:ptCount val="9"/>
                <c:pt idx="0">
                  <c:v>FSW</c:v>
                </c:pt>
                <c:pt idx="1">
                  <c:v>Phaeocystis</c:v>
                </c:pt>
                <c:pt idx="2">
                  <c:v>Thalassiosira</c:v>
                </c:pt>
                <c:pt idx="3">
                  <c:v>Rhodomonas</c:v>
                </c:pt>
                <c:pt idx="4">
                  <c:v>Dunaliella</c:v>
                </c:pt>
                <c:pt idx="5">
                  <c:v>Alexandrium</c:v>
                </c:pt>
                <c:pt idx="6">
                  <c:v>Synechococcus</c:v>
                </c:pt>
                <c:pt idx="7">
                  <c:v>Symbiodinium</c:v>
                </c:pt>
                <c:pt idx="8">
                  <c:v>Ehux</c:v>
                </c:pt>
              </c:strCache>
            </c:strRef>
          </c:cat>
          <c:val>
            <c:numRef>
              <c:f>'Field experiments'!$O$153:$O$161</c:f>
              <c:numCache>
                <c:formatCode>General</c:formatCode>
                <c:ptCount val="9"/>
                <c:pt idx="0">
                  <c:v>1</c:v>
                </c:pt>
                <c:pt idx="1">
                  <c:v>0.90892777030058325</c:v>
                </c:pt>
                <c:pt idx="2">
                  <c:v>1.0453117990130103</c:v>
                </c:pt>
                <c:pt idx="3">
                  <c:v>1.0731269627635711</c:v>
                </c:pt>
                <c:pt idx="4">
                  <c:v>1.0731269627635711</c:v>
                </c:pt>
                <c:pt idx="5">
                  <c:v>1.2032301480484522</c:v>
                </c:pt>
                <c:pt idx="6">
                  <c:v>1.2391206819201435</c:v>
                </c:pt>
                <c:pt idx="7">
                  <c:v>1.382682817406909</c:v>
                </c:pt>
                <c:pt idx="8">
                  <c:v>1.7631224764468374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3E-4B5B-B625-FFF6DB3A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081536"/>
        <c:axId val="814083072"/>
      </c:barChart>
      <c:catAx>
        <c:axId val="81408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4083072"/>
        <c:crosses val="autoZero"/>
        <c:auto val="1"/>
        <c:lblAlgn val="ctr"/>
        <c:lblOffset val="100"/>
        <c:noMultiLvlLbl val="0"/>
      </c:catAx>
      <c:valAx>
        <c:axId val="814083072"/>
        <c:scaling>
          <c:orientation val="minMax"/>
          <c:max val="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Chemotactic</a:t>
                </a:r>
                <a:r>
                  <a:rPr lang="en-AU" baseline="0"/>
                  <a:t> index (</a:t>
                </a:r>
                <a:r>
                  <a:rPr lang="en-AU" i="1" baseline="0"/>
                  <a:t>Ic</a:t>
                </a:r>
                <a:r>
                  <a:rPr lang="en-AU" baseline="0"/>
                  <a:t>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4081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'Field experiments'!$Q$195:$Q$197</c:f>
                <c:numCache>
                  <c:formatCode>General</c:formatCode>
                  <c:ptCount val="3"/>
                  <c:pt idx="0">
                    <c:v>0.12767740537721131</c:v>
                  </c:pt>
                  <c:pt idx="1">
                    <c:v>0.12085049461233575</c:v>
                  </c:pt>
                  <c:pt idx="2">
                    <c:v>9.289000081040219E-2</c:v>
                  </c:pt>
                </c:numCache>
              </c:numRef>
            </c:plus>
            <c:minus>
              <c:numRef>
                <c:f>'Field experiments'!$Q$195:$Q$197</c:f>
                <c:numCache>
                  <c:formatCode>General</c:formatCode>
                  <c:ptCount val="3"/>
                  <c:pt idx="0">
                    <c:v>0.12767740537721131</c:v>
                  </c:pt>
                  <c:pt idx="1">
                    <c:v>0.12085049461233575</c:v>
                  </c:pt>
                  <c:pt idx="2">
                    <c:v>9.289000081040219E-2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'Field experiments'!$N$198:$N$200</c:f>
              <c:strCache>
                <c:ptCount val="3"/>
                <c:pt idx="0">
                  <c:v>FSW</c:v>
                </c:pt>
                <c:pt idx="1">
                  <c:v>DMSP</c:v>
                </c:pt>
                <c:pt idx="2">
                  <c:v>MB</c:v>
                </c:pt>
              </c:strCache>
            </c:strRef>
          </c:cat>
          <c:val>
            <c:numRef>
              <c:f>'Field experiments'!$O$195:$O$197</c:f>
              <c:numCache>
                <c:formatCode>General</c:formatCode>
                <c:ptCount val="3"/>
                <c:pt idx="0">
                  <c:v>1</c:v>
                </c:pt>
                <c:pt idx="1">
                  <c:v>0.9477746870653686</c:v>
                </c:pt>
                <c:pt idx="2">
                  <c:v>1.5636300417246178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2-4FED-8805-0B6D10A36CE7}"/>
            </c:ext>
          </c:extLst>
        </c:ser>
        <c:ser>
          <c:idx val="1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'Field experiments'!$Q$198:$Q$200</c:f>
                <c:numCache>
                  <c:formatCode>General</c:formatCode>
                  <c:ptCount val="3"/>
                  <c:pt idx="0">
                    <c:v>0.19822856084745188</c:v>
                  </c:pt>
                  <c:pt idx="1">
                    <c:v>0.15668366919865448</c:v>
                  </c:pt>
                  <c:pt idx="2">
                    <c:v>0.34717292502523417</c:v>
                  </c:pt>
                </c:numCache>
              </c:numRef>
            </c:plus>
            <c:minus>
              <c:numRef>
                <c:f>'Field experiments'!$Q$198:$Q$200</c:f>
                <c:numCache>
                  <c:formatCode>General</c:formatCode>
                  <c:ptCount val="3"/>
                  <c:pt idx="0">
                    <c:v>0.19822856084745188</c:v>
                  </c:pt>
                  <c:pt idx="1">
                    <c:v>0.15668366919865448</c:v>
                  </c:pt>
                  <c:pt idx="2">
                    <c:v>0.34717292502523417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'Field experiments'!$N$198:$N$200</c:f>
              <c:strCache>
                <c:ptCount val="3"/>
                <c:pt idx="0">
                  <c:v>FSW</c:v>
                </c:pt>
                <c:pt idx="1">
                  <c:v>DMSP</c:v>
                </c:pt>
                <c:pt idx="2">
                  <c:v>MB</c:v>
                </c:pt>
              </c:strCache>
            </c:strRef>
          </c:cat>
          <c:val>
            <c:numRef>
              <c:f>'Field experiments'!$O$198:$O$200</c:f>
              <c:numCache>
                <c:formatCode>General</c:formatCode>
                <c:ptCount val="3"/>
                <c:pt idx="0">
                  <c:v>1</c:v>
                </c:pt>
                <c:pt idx="1">
                  <c:v>1.5773183697578261</c:v>
                </c:pt>
                <c:pt idx="2">
                  <c:v>2.478913171884229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C2-4FED-8805-0B6D10A36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113920"/>
        <c:axId val="814115456"/>
      </c:barChart>
      <c:catAx>
        <c:axId val="81411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15456"/>
        <c:crosses val="autoZero"/>
        <c:auto val="1"/>
        <c:lblAlgn val="ctr"/>
        <c:lblOffset val="100"/>
        <c:noMultiLvlLbl val="0"/>
      </c:catAx>
      <c:valAx>
        <c:axId val="814115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Chemotactic</a:t>
                </a:r>
                <a:r>
                  <a:rPr lang="en-AU" b="1" baseline="0"/>
                  <a:t> index (</a:t>
                </a:r>
                <a:r>
                  <a:rPr lang="en-AU" b="1" i="1" baseline="0"/>
                  <a:t>Ic</a:t>
                </a:r>
                <a:r>
                  <a:rPr lang="en-AU" b="1" baseline="0"/>
                  <a:t>)</a:t>
                </a:r>
                <a:endParaRPr lang="en-AU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1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DB9-40F6-95D0-793742DC2D89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experiments'!$Q$231:$Q$233</c:f>
                <c:numCache>
                  <c:formatCode>General</c:formatCode>
                  <c:ptCount val="3"/>
                  <c:pt idx="0">
                    <c:v>7.55064525665117E-2</c:v>
                  </c:pt>
                  <c:pt idx="1">
                    <c:v>8.5016197469763161E-2</c:v>
                  </c:pt>
                  <c:pt idx="2">
                    <c:v>5.6442718051761154E-2</c:v>
                  </c:pt>
                </c:numCache>
              </c:numRef>
            </c:plus>
            <c:minus>
              <c:numRef>
                <c:f>'Field experiments'!$Q$231:$Q$233</c:f>
                <c:numCache>
                  <c:formatCode>General</c:formatCode>
                  <c:ptCount val="3"/>
                  <c:pt idx="0">
                    <c:v>7.55064525665117E-2</c:v>
                  </c:pt>
                  <c:pt idx="1">
                    <c:v>8.5016197469763161E-2</c:v>
                  </c:pt>
                  <c:pt idx="2">
                    <c:v>5.6442718051761154E-2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'Field experiments'!$N$231:$N$233</c:f>
              <c:strCache>
                <c:ptCount val="3"/>
                <c:pt idx="0">
                  <c:v>FSW</c:v>
                </c:pt>
                <c:pt idx="1">
                  <c:v>DMSP</c:v>
                </c:pt>
                <c:pt idx="2">
                  <c:v>MB</c:v>
                </c:pt>
              </c:strCache>
            </c:strRef>
          </c:cat>
          <c:val>
            <c:numRef>
              <c:f>'Field experiments'!$O$231:$O$233</c:f>
              <c:numCache>
                <c:formatCode>General</c:formatCode>
                <c:ptCount val="3"/>
                <c:pt idx="0">
                  <c:v>1</c:v>
                </c:pt>
                <c:pt idx="1">
                  <c:v>0.94412331406551053</c:v>
                </c:pt>
                <c:pt idx="2">
                  <c:v>1.0789980732177264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B9-40F6-95D0-793742DC2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145536"/>
        <c:axId val="814147072"/>
      </c:barChart>
      <c:catAx>
        <c:axId val="8141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47072"/>
        <c:crosses val="autoZero"/>
        <c:auto val="1"/>
        <c:lblAlgn val="ctr"/>
        <c:lblOffset val="100"/>
        <c:noMultiLvlLbl val="0"/>
      </c:catAx>
      <c:valAx>
        <c:axId val="814147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Chemotaxis index (</a:t>
                </a:r>
                <a:r>
                  <a:rPr lang="en-AU" b="1" i="1"/>
                  <a:t>Ic</a:t>
                </a:r>
                <a:r>
                  <a:rPr lang="en-AU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4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EC8-432A-8E80-B3987A7AB2A7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experiments'!$Q$254:$Q$256</c:f>
                <c:numCache>
                  <c:formatCode>General</c:formatCode>
                  <c:ptCount val="3"/>
                  <c:pt idx="0">
                    <c:v>6.3726306320029791E-2</c:v>
                  </c:pt>
                  <c:pt idx="1">
                    <c:v>2.2465834761457987E-2</c:v>
                  </c:pt>
                  <c:pt idx="2">
                    <c:v>9.7738019627439637E-2</c:v>
                  </c:pt>
                </c:numCache>
              </c:numRef>
            </c:plus>
            <c:minus>
              <c:numRef>
                <c:f>'Field experiments'!$Q$254:$Q$256</c:f>
                <c:numCache>
                  <c:formatCode>General</c:formatCode>
                  <c:ptCount val="3"/>
                  <c:pt idx="0">
                    <c:v>6.3726306320029791E-2</c:v>
                  </c:pt>
                  <c:pt idx="1">
                    <c:v>2.2465834761457987E-2</c:v>
                  </c:pt>
                  <c:pt idx="2">
                    <c:v>9.7738019627439637E-2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'Field experiments'!$N$254:$N$256</c:f>
              <c:strCache>
                <c:ptCount val="3"/>
                <c:pt idx="0">
                  <c:v>FSW</c:v>
                </c:pt>
                <c:pt idx="1">
                  <c:v>DMSP</c:v>
                </c:pt>
                <c:pt idx="2">
                  <c:v>MB</c:v>
                </c:pt>
              </c:strCache>
            </c:strRef>
          </c:cat>
          <c:val>
            <c:numRef>
              <c:f>'Field experiments'!$O$254:$O$256</c:f>
              <c:numCache>
                <c:formatCode>General</c:formatCode>
                <c:ptCount val="3"/>
                <c:pt idx="0">
                  <c:v>1</c:v>
                </c:pt>
                <c:pt idx="1">
                  <c:v>1.4913627639155471</c:v>
                </c:pt>
                <c:pt idx="2">
                  <c:v>3.6065259117082533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C8-432A-8E80-B3987A7AB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587968"/>
        <c:axId val="847614336"/>
      </c:barChart>
      <c:catAx>
        <c:axId val="8475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614336"/>
        <c:crosses val="autoZero"/>
        <c:auto val="1"/>
        <c:lblAlgn val="ctr"/>
        <c:lblOffset val="100"/>
        <c:noMultiLvlLbl val="0"/>
      </c:catAx>
      <c:valAx>
        <c:axId val="847614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Chemotaxis</a:t>
                </a:r>
                <a:r>
                  <a:rPr lang="en-AU" baseline="0"/>
                  <a:t> index (</a:t>
                </a:r>
                <a:r>
                  <a:rPr lang="en-AU" i="1" baseline="0"/>
                  <a:t>Ic</a:t>
                </a:r>
                <a:r>
                  <a:rPr lang="en-AU" baseline="0"/>
                  <a:t>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5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0A5-4775-B8A8-459F04A24DF3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experiments'!$Q$274:$Q$286</c:f>
                <c:numCache>
                  <c:formatCode>General</c:formatCode>
                  <c:ptCount val="13"/>
                  <c:pt idx="0">
                    <c:v>6.6226617853252179E-2</c:v>
                  </c:pt>
                  <c:pt idx="1">
                    <c:v>0.25115154916176152</c:v>
                  </c:pt>
                  <c:pt idx="2">
                    <c:v>0.34887035746218065</c:v>
                  </c:pt>
                  <c:pt idx="3">
                    <c:v>0.39839918980240252</c:v>
                  </c:pt>
                  <c:pt idx="4">
                    <c:v>0.2204792759220493</c:v>
                  </c:pt>
                  <c:pt idx="5">
                    <c:v>0.22565352577906342</c:v>
                  </c:pt>
                  <c:pt idx="6">
                    <c:v>0.59702311167630218</c:v>
                  </c:pt>
                  <c:pt idx="7">
                    <c:v>0.47321695602870134</c:v>
                  </c:pt>
                  <c:pt idx="8">
                    <c:v>0.44558036203758966</c:v>
                  </c:pt>
                  <c:pt idx="9">
                    <c:v>0.46186105657456966</c:v>
                  </c:pt>
                  <c:pt idx="10">
                    <c:v>0.25483928151462876</c:v>
                  </c:pt>
                  <c:pt idx="11">
                    <c:v>0.25449936976147575</c:v>
                  </c:pt>
                  <c:pt idx="12">
                    <c:v>0.96798752373493824</c:v>
                  </c:pt>
                </c:numCache>
              </c:numRef>
            </c:plus>
            <c:minus>
              <c:numRef>
                <c:f>'Field experiments'!$Q$274:$Q$286</c:f>
                <c:numCache>
                  <c:formatCode>General</c:formatCode>
                  <c:ptCount val="13"/>
                  <c:pt idx="0">
                    <c:v>6.6226617853252179E-2</c:v>
                  </c:pt>
                  <c:pt idx="1">
                    <c:v>0.25115154916176152</c:v>
                  </c:pt>
                  <c:pt idx="2">
                    <c:v>0.34887035746218065</c:v>
                  </c:pt>
                  <c:pt idx="3">
                    <c:v>0.39839918980240252</c:v>
                  </c:pt>
                  <c:pt idx="4">
                    <c:v>0.2204792759220493</c:v>
                  </c:pt>
                  <c:pt idx="5">
                    <c:v>0.22565352577906342</c:v>
                  </c:pt>
                  <c:pt idx="6">
                    <c:v>0.59702311167630218</c:v>
                  </c:pt>
                  <c:pt idx="7">
                    <c:v>0.47321695602870134</c:v>
                  </c:pt>
                  <c:pt idx="8">
                    <c:v>0.44558036203758966</c:v>
                  </c:pt>
                  <c:pt idx="9">
                    <c:v>0.46186105657456966</c:v>
                  </c:pt>
                  <c:pt idx="10">
                    <c:v>0.25483928151462876</c:v>
                  </c:pt>
                  <c:pt idx="11">
                    <c:v>0.25449936976147575</c:v>
                  </c:pt>
                  <c:pt idx="12">
                    <c:v>0.96798752373493824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'Field experiments'!$N$274:$N$286</c:f>
              <c:strCache>
                <c:ptCount val="13"/>
                <c:pt idx="0">
                  <c:v>FSW</c:v>
                </c:pt>
                <c:pt idx="1">
                  <c:v>Synechococcus</c:v>
                </c:pt>
                <c:pt idx="2">
                  <c:v>Prochorococcus</c:v>
                </c:pt>
                <c:pt idx="3">
                  <c:v>Rhodomonas</c:v>
                </c:pt>
                <c:pt idx="4">
                  <c:v>Dunaliella</c:v>
                </c:pt>
                <c:pt idx="5">
                  <c:v>Ehux</c:v>
                </c:pt>
                <c:pt idx="6">
                  <c:v>Phaeocystis</c:v>
                </c:pt>
                <c:pt idx="7">
                  <c:v>Thalassiosira</c:v>
                </c:pt>
                <c:pt idx="8">
                  <c:v>Chaetoceros</c:v>
                </c:pt>
                <c:pt idx="9">
                  <c:v>Ditylum</c:v>
                </c:pt>
                <c:pt idx="10">
                  <c:v>Symbiodinium</c:v>
                </c:pt>
                <c:pt idx="11">
                  <c:v>Alexandrium</c:v>
                </c:pt>
                <c:pt idx="12">
                  <c:v>Amphidinium</c:v>
                </c:pt>
              </c:strCache>
            </c:strRef>
          </c:cat>
          <c:val>
            <c:numRef>
              <c:f>'Field experiments'!$O$274:$O$286</c:f>
              <c:numCache>
                <c:formatCode>General</c:formatCode>
                <c:ptCount val="13"/>
                <c:pt idx="0">
                  <c:v>1</c:v>
                </c:pt>
                <c:pt idx="1">
                  <c:v>2.0394736842105261</c:v>
                </c:pt>
                <c:pt idx="2">
                  <c:v>1.7368421052631577</c:v>
                </c:pt>
                <c:pt idx="3">
                  <c:v>2.6885964912280702</c:v>
                </c:pt>
                <c:pt idx="4">
                  <c:v>3.2938596491228069</c:v>
                </c:pt>
                <c:pt idx="5">
                  <c:v>1.5745614035087716</c:v>
                </c:pt>
                <c:pt idx="6">
                  <c:v>3.6403508771929824</c:v>
                </c:pt>
                <c:pt idx="7">
                  <c:v>3.9298245614035086</c:v>
                </c:pt>
                <c:pt idx="8">
                  <c:v>2.9517543859649122</c:v>
                </c:pt>
                <c:pt idx="9">
                  <c:v>4.4122807017543861</c:v>
                </c:pt>
                <c:pt idx="10">
                  <c:v>2.4956140350877196</c:v>
                </c:pt>
                <c:pt idx="11">
                  <c:v>2.9912280701754383</c:v>
                </c:pt>
                <c:pt idx="12">
                  <c:v>4.6096491228070171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775-B8A8-459F04A24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336576"/>
        <c:axId val="869338112"/>
      </c:barChart>
      <c:catAx>
        <c:axId val="8693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338112"/>
        <c:crosses val="autoZero"/>
        <c:auto val="1"/>
        <c:lblAlgn val="ctr"/>
        <c:lblOffset val="100"/>
        <c:noMultiLvlLbl val="0"/>
      </c:catAx>
      <c:valAx>
        <c:axId val="869338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Chemotaxis index (</a:t>
                </a:r>
                <a:r>
                  <a:rPr lang="en-AU" b="1" i="1"/>
                  <a:t>Ic</a:t>
                </a:r>
                <a:r>
                  <a:rPr lang="en-AU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3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91E-4473-9AE1-735B3A1D21A1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experiments'!$Q$318:$Q$330</c:f>
                <c:numCache>
                  <c:formatCode>General</c:formatCode>
                  <c:ptCount val="13"/>
                  <c:pt idx="0">
                    <c:v>7.726618201630156E-2</c:v>
                  </c:pt>
                  <c:pt idx="1">
                    <c:v>0.21551989531549379</c:v>
                  </c:pt>
                  <c:pt idx="2">
                    <c:v>0.21756869426257383</c:v>
                  </c:pt>
                  <c:pt idx="3">
                    <c:v>0.15293257456205142</c:v>
                  </c:pt>
                  <c:pt idx="4">
                    <c:v>0.1553726428739006</c:v>
                  </c:pt>
                  <c:pt idx="5">
                    <c:v>0.33160082405801306</c:v>
                  </c:pt>
                  <c:pt idx="6">
                    <c:v>0.19663560395374877</c:v>
                  </c:pt>
                  <c:pt idx="7">
                    <c:v>0.13091452738110551</c:v>
                  </c:pt>
                  <c:pt idx="8">
                    <c:v>0.17282824941585756</c:v>
                  </c:pt>
                  <c:pt idx="9">
                    <c:v>3.2866475913845852E-2</c:v>
                  </c:pt>
                  <c:pt idx="10">
                    <c:v>0.19619367046070921</c:v>
                  </c:pt>
                  <c:pt idx="11">
                    <c:v>0.260499589757898</c:v>
                  </c:pt>
                  <c:pt idx="12">
                    <c:v>0.15122023383776209</c:v>
                  </c:pt>
                </c:numCache>
              </c:numRef>
            </c:plus>
            <c:minus>
              <c:numRef>
                <c:f>'Field experiments'!$Q$318:$Q$330</c:f>
                <c:numCache>
                  <c:formatCode>General</c:formatCode>
                  <c:ptCount val="13"/>
                  <c:pt idx="0">
                    <c:v>7.726618201630156E-2</c:v>
                  </c:pt>
                  <c:pt idx="1">
                    <c:v>0.21551989531549379</c:v>
                  </c:pt>
                  <c:pt idx="2">
                    <c:v>0.21756869426257383</c:v>
                  </c:pt>
                  <c:pt idx="3">
                    <c:v>0.15293257456205142</c:v>
                  </c:pt>
                  <c:pt idx="4">
                    <c:v>0.1553726428739006</c:v>
                  </c:pt>
                  <c:pt idx="5">
                    <c:v>0.33160082405801306</c:v>
                  </c:pt>
                  <c:pt idx="6">
                    <c:v>0.19663560395374877</c:v>
                  </c:pt>
                  <c:pt idx="7">
                    <c:v>0.13091452738110551</c:v>
                  </c:pt>
                  <c:pt idx="8">
                    <c:v>0.17282824941585756</c:v>
                  </c:pt>
                  <c:pt idx="9">
                    <c:v>3.2866475913845852E-2</c:v>
                  </c:pt>
                  <c:pt idx="10">
                    <c:v>0.19619367046070921</c:v>
                  </c:pt>
                  <c:pt idx="11">
                    <c:v>0.260499589757898</c:v>
                  </c:pt>
                  <c:pt idx="12">
                    <c:v>0.15122023383776209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'Field experiments'!$N$318:$N$330</c:f>
              <c:strCache>
                <c:ptCount val="13"/>
                <c:pt idx="0">
                  <c:v>FSW</c:v>
                </c:pt>
                <c:pt idx="1">
                  <c:v>Synechococcus</c:v>
                </c:pt>
                <c:pt idx="2">
                  <c:v>Prochlorococcus</c:v>
                </c:pt>
                <c:pt idx="3">
                  <c:v>Rhodomonas</c:v>
                </c:pt>
                <c:pt idx="4">
                  <c:v>Dunaliella</c:v>
                </c:pt>
                <c:pt idx="5">
                  <c:v>Ehux</c:v>
                </c:pt>
                <c:pt idx="6">
                  <c:v>Phaeocystis</c:v>
                </c:pt>
                <c:pt idx="7">
                  <c:v>Thalassiosira</c:v>
                </c:pt>
                <c:pt idx="8">
                  <c:v>Chaetoceros</c:v>
                </c:pt>
                <c:pt idx="9">
                  <c:v>Ditylum</c:v>
                </c:pt>
                <c:pt idx="10">
                  <c:v>Symbiodinium</c:v>
                </c:pt>
                <c:pt idx="11">
                  <c:v>Alexandrium</c:v>
                </c:pt>
                <c:pt idx="12">
                  <c:v>Amphidinium</c:v>
                </c:pt>
              </c:strCache>
            </c:strRef>
          </c:cat>
          <c:val>
            <c:numRef>
              <c:f>'Field experiments'!$O$318:$O$330</c:f>
              <c:numCache>
                <c:formatCode>General</c:formatCode>
                <c:ptCount val="13"/>
                <c:pt idx="0">
                  <c:v>1.0000000000000002</c:v>
                </c:pt>
                <c:pt idx="1">
                  <c:v>2.6677018633540377</c:v>
                </c:pt>
                <c:pt idx="2">
                  <c:v>2.7577639751552794</c:v>
                </c:pt>
                <c:pt idx="3">
                  <c:v>2.2670807453416151</c:v>
                </c:pt>
                <c:pt idx="4">
                  <c:v>2.3354037267080745</c:v>
                </c:pt>
                <c:pt idx="5">
                  <c:v>3.0341614906832297</c:v>
                </c:pt>
                <c:pt idx="6">
                  <c:v>2.7608695652173911</c:v>
                </c:pt>
                <c:pt idx="7">
                  <c:v>2.7453416149068324</c:v>
                </c:pt>
                <c:pt idx="8">
                  <c:v>2.5559006211180129</c:v>
                </c:pt>
                <c:pt idx="9">
                  <c:v>2.0559006211180129</c:v>
                </c:pt>
                <c:pt idx="10">
                  <c:v>2.9937888198757769</c:v>
                </c:pt>
                <c:pt idx="11">
                  <c:v>3.6552795031055907</c:v>
                </c:pt>
                <c:pt idx="12">
                  <c:v>4.1242236024844727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1E-4473-9AE1-735B3A1D2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368192"/>
        <c:axId val="869369728"/>
      </c:barChart>
      <c:catAx>
        <c:axId val="869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369728"/>
        <c:crosses val="autoZero"/>
        <c:auto val="1"/>
        <c:lblAlgn val="ctr"/>
        <c:lblOffset val="100"/>
        <c:noMultiLvlLbl val="0"/>
      </c:catAx>
      <c:valAx>
        <c:axId val="869369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Chemotactic</a:t>
                </a:r>
                <a:r>
                  <a:rPr lang="en-AU" b="1" baseline="0"/>
                  <a:t> index (</a:t>
                </a:r>
                <a:r>
                  <a:rPr lang="en-AU" b="1" i="1" baseline="0"/>
                  <a:t>Ic</a:t>
                </a:r>
                <a:r>
                  <a:rPr lang="en-AU" b="1" baseline="0"/>
                  <a:t>)</a:t>
                </a:r>
                <a:endParaRPr lang="en-AU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36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52-4B64-BB0C-FF9DB8B2437D}"/>
              </c:ext>
            </c:extLst>
          </c:dPt>
          <c:errBars>
            <c:errBarType val="both"/>
            <c:errValType val="cust"/>
            <c:noEndCap val="0"/>
            <c:plus>
              <c:numRef>
                <c:f>'Lab experiments'!$S$22:$S$23</c:f>
                <c:numCache>
                  <c:formatCode>General</c:formatCode>
                  <c:ptCount val="2"/>
                  <c:pt idx="0">
                    <c:v>2373.7510485248636</c:v>
                  </c:pt>
                  <c:pt idx="1">
                    <c:v>7950.5467425602765</c:v>
                  </c:pt>
                </c:numCache>
              </c:numRef>
            </c:plus>
            <c:minus>
              <c:numRef>
                <c:f>'Lab experiments'!$S$22:$S$23</c:f>
                <c:numCache>
                  <c:formatCode>General</c:formatCode>
                  <c:ptCount val="2"/>
                  <c:pt idx="0">
                    <c:v>2373.7510485248636</c:v>
                  </c:pt>
                  <c:pt idx="1">
                    <c:v>7950.5467425602765</c:v>
                  </c:pt>
                </c:numCache>
              </c:numRef>
            </c:minus>
          </c:errBars>
          <c:cat>
            <c:strRef>
              <c:f>'Lab experiments'!$P$8:$P$9</c:f>
              <c:strCache>
                <c:ptCount val="2"/>
                <c:pt idx="0">
                  <c:v>FSW</c:v>
                </c:pt>
                <c:pt idx="1">
                  <c:v>MB</c:v>
                </c:pt>
              </c:strCache>
            </c:strRef>
          </c:cat>
          <c:val>
            <c:numRef>
              <c:f>'Lab experiments'!$Q$22:$Q$23</c:f>
              <c:numCache>
                <c:formatCode>General</c:formatCode>
                <c:ptCount val="2"/>
                <c:pt idx="0">
                  <c:v>18452.346526601741</c:v>
                </c:pt>
                <c:pt idx="1">
                  <c:v>35901.065013993844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52-4B64-BB0C-FF9DB8B2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226496"/>
        <c:axId val="905232384"/>
      </c:barChart>
      <c:catAx>
        <c:axId val="90522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5232384"/>
        <c:crosses val="autoZero"/>
        <c:auto val="1"/>
        <c:lblAlgn val="ctr"/>
        <c:lblOffset val="100"/>
        <c:noMultiLvlLbl val="0"/>
      </c:catAx>
      <c:valAx>
        <c:axId val="905232384"/>
        <c:scaling>
          <c:orientation val="minMax"/>
          <c:max val="4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05226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0D-4CA6-851A-8C8217281B49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0D-4CA6-851A-8C8217281B49}"/>
              </c:ext>
            </c:extLst>
          </c:dPt>
          <c:errBars>
            <c:errBarType val="both"/>
            <c:errValType val="cust"/>
            <c:noEndCap val="0"/>
            <c:plus>
              <c:numRef>
                <c:f>'Lab experiments'!$S$37:$S$39</c:f>
                <c:numCache>
                  <c:formatCode>General</c:formatCode>
                  <c:ptCount val="3"/>
                  <c:pt idx="0">
                    <c:v>1669.230318712918</c:v>
                  </c:pt>
                  <c:pt idx="1">
                    <c:v>1356.2788249189816</c:v>
                  </c:pt>
                  <c:pt idx="2">
                    <c:v>2230.2777236896754</c:v>
                  </c:pt>
                </c:numCache>
              </c:numRef>
            </c:plus>
            <c:minus>
              <c:numRef>
                <c:f>'Lab experiments'!$S$37:$S$39</c:f>
                <c:numCache>
                  <c:formatCode>General</c:formatCode>
                  <c:ptCount val="3"/>
                  <c:pt idx="0">
                    <c:v>1669.230318712918</c:v>
                  </c:pt>
                  <c:pt idx="1">
                    <c:v>1356.2788249189816</c:v>
                  </c:pt>
                  <c:pt idx="2">
                    <c:v>2230.2777236896754</c:v>
                  </c:pt>
                </c:numCache>
              </c:numRef>
            </c:minus>
          </c:errBars>
          <c:cat>
            <c:strRef>
              <c:f>'Lab experiments'!$P$37:$P$39</c:f>
              <c:strCache>
                <c:ptCount val="3"/>
                <c:pt idx="0">
                  <c:v>FSW</c:v>
                </c:pt>
                <c:pt idx="1">
                  <c:v>MB</c:v>
                </c:pt>
                <c:pt idx="2">
                  <c:v>Amphidinium</c:v>
                </c:pt>
              </c:strCache>
            </c:strRef>
          </c:cat>
          <c:val>
            <c:numRef>
              <c:f>'Lab experiments'!$Q$37:$Q$39</c:f>
              <c:numCache>
                <c:formatCode>General</c:formatCode>
                <c:ptCount val="3"/>
                <c:pt idx="0">
                  <c:v>7278.67727063446</c:v>
                </c:pt>
                <c:pt idx="1">
                  <c:v>14799.3614469357</c:v>
                </c:pt>
                <c:pt idx="2">
                  <c:v>22231.155563817105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30D-4CA6-851A-8C821728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242496"/>
        <c:axId val="905244032"/>
      </c:barChart>
      <c:catAx>
        <c:axId val="90524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5244032"/>
        <c:crosses val="autoZero"/>
        <c:auto val="1"/>
        <c:lblAlgn val="ctr"/>
        <c:lblOffset val="100"/>
        <c:noMultiLvlLbl val="0"/>
      </c:catAx>
      <c:valAx>
        <c:axId val="905244032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0524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C48-46E2-9A0A-D2AB572B5A51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C48-46E2-9A0A-D2AB572B5A51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C48-46E2-9A0A-D2AB572B5A51}"/>
              </c:ext>
            </c:extLst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C48-46E2-9A0A-D2AB572B5A51}"/>
              </c:ext>
            </c:extLst>
          </c:dPt>
          <c:errBars>
            <c:errBarType val="both"/>
            <c:errValType val="cust"/>
            <c:noEndCap val="0"/>
            <c:plus>
              <c:numRef>
                <c:f>'Lab experiments'!$S$55:$S$59</c:f>
                <c:numCache>
                  <c:formatCode>General</c:formatCode>
                  <c:ptCount val="5"/>
                  <c:pt idx="0">
                    <c:v>9537.8097432538234</c:v>
                  </c:pt>
                  <c:pt idx="1">
                    <c:v>14375.145777439962</c:v>
                  </c:pt>
                  <c:pt idx="2">
                    <c:v>9810.2878716341675</c:v>
                  </c:pt>
                  <c:pt idx="3">
                    <c:v>11260.400392163416</c:v>
                  </c:pt>
                  <c:pt idx="4">
                    <c:v>2836.5099963752241</c:v>
                  </c:pt>
                </c:numCache>
              </c:numRef>
            </c:plus>
            <c:minus>
              <c:numRef>
                <c:f>'Lab experiments'!$S$55:$S$59</c:f>
                <c:numCache>
                  <c:formatCode>General</c:formatCode>
                  <c:ptCount val="5"/>
                  <c:pt idx="0">
                    <c:v>9537.8097432538234</c:v>
                  </c:pt>
                  <c:pt idx="1">
                    <c:v>14375.145777439962</c:v>
                  </c:pt>
                  <c:pt idx="2">
                    <c:v>9810.2878716341675</c:v>
                  </c:pt>
                  <c:pt idx="3">
                    <c:v>11260.400392163416</c:v>
                  </c:pt>
                  <c:pt idx="4">
                    <c:v>2836.5099963752241</c:v>
                  </c:pt>
                </c:numCache>
              </c:numRef>
            </c:minus>
          </c:errBars>
          <c:cat>
            <c:strRef>
              <c:f>'Lab experiments'!$P$55:$P$59</c:f>
              <c:strCache>
                <c:ptCount val="5"/>
                <c:pt idx="0">
                  <c:v>FSW</c:v>
                </c:pt>
                <c:pt idx="1">
                  <c:v>0.5 ml extract</c:v>
                </c:pt>
                <c:pt idx="2">
                  <c:v>1 ml extract</c:v>
                </c:pt>
                <c:pt idx="3">
                  <c:v>1.5 ml extract</c:v>
                </c:pt>
                <c:pt idx="4">
                  <c:v>2 ml extract</c:v>
                </c:pt>
              </c:strCache>
            </c:strRef>
          </c:cat>
          <c:val>
            <c:numRef>
              <c:f>'Lab experiments'!$Q$55:$Q$59</c:f>
              <c:numCache>
                <c:formatCode>General</c:formatCode>
                <c:ptCount val="5"/>
                <c:pt idx="0">
                  <c:v>37804.262112702112</c:v>
                </c:pt>
                <c:pt idx="1">
                  <c:v>91475.004514489177</c:v>
                </c:pt>
                <c:pt idx="2">
                  <c:v>118079.73377965023</c:v>
                </c:pt>
                <c:pt idx="3">
                  <c:v>83957.843818644207</c:v>
                </c:pt>
                <c:pt idx="4">
                  <c:v>85797.954557272606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C48-46E2-9A0A-D2AB572B5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722624"/>
        <c:axId val="813724416"/>
      </c:barChart>
      <c:catAx>
        <c:axId val="81372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3724416"/>
        <c:crosses val="autoZero"/>
        <c:auto val="1"/>
        <c:lblAlgn val="ctr"/>
        <c:lblOffset val="100"/>
        <c:noMultiLvlLbl val="0"/>
      </c:catAx>
      <c:valAx>
        <c:axId val="813724416"/>
        <c:scaling>
          <c:orientation val="minMax"/>
          <c:max val="1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3722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F-41A4-93B5-515888BD9133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F-41A4-93B5-515888BD9133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F-41A4-93B5-515888BD9133}"/>
              </c:ext>
            </c:extLst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F-41A4-93B5-515888BD9133}"/>
              </c:ext>
            </c:extLst>
          </c:dPt>
          <c:errBars>
            <c:errBarType val="both"/>
            <c:errValType val="cust"/>
            <c:noEndCap val="0"/>
            <c:plus>
              <c:numRef>
                <c:f>'Lab experiments'!$S$85:$S$87</c:f>
                <c:numCache>
                  <c:formatCode>General</c:formatCode>
                  <c:ptCount val="3"/>
                  <c:pt idx="0">
                    <c:v>844.76898556363483</c:v>
                  </c:pt>
                  <c:pt idx="1">
                    <c:v>3233.6332338242296</c:v>
                  </c:pt>
                  <c:pt idx="2">
                    <c:v>7191.4506702418039</c:v>
                  </c:pt>
                </c:numCache>
              </c:numRef>
            </c:plus>
            <c:minus>
              <c:numRef>
                <c:f>'Lab experiments'!$S$85:$S$87</c:f>
                <c:numCache>
                  <c:formatCode>General</c:formatCode>
                  <c:ptCount val="3"/>
                  <c:pt idx="0">
                    <c:v>844.76898556363483</c:v>
                  </c:pt>
                  <c:pt idx="1">
                    <c:v>3233.6332338242296</c:v>
                  </c:pt>
                  <c:pt idx="2">
                    <c:v>7191.4506702418039</c:v>
                  </c:pt>
                </c:numCache>
              </c:numRef>
            </c:minus>
          </c:errBars>
          <c:cat>
            <c:strRef>
              <c:f>'Lab experiments'!$P$85:$P$87</c:f>
              <c:strCache>
                <c:ptCount val="3"/>
                <c:pt idx="0">
                  <c:v>FSW</c:v>
                </c:pt>
                <c:pt idx="1">
                  <c:v>T.weiss</c:v>
                </c:pt>
                <c:pt idx="2">
                  <c:v>T.pseudo</c:v>
                </c:pt>
              </c:strCache>
            </c:strRef>
          </c:cat>
          <c:val>
            <c:numRef>
              <c:f>'Lab experiments'!$Q$85:$Q$87</c:f>
              <c:numCache>
                <c:formatCode>General</c:formatCode>
                <c:ptCount val="3"/>
                <c:pt idx="0">
                  <c:v>24309.328705620919</c:v>
                </c:pt>
                <c:pt idx="1">
                  <c:v>91475.743319922913</c:v>
                </c:pt>
                <c:pt idx="2">
                  <c:v>118079.95042525846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F-41A4-93B5-515888BD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756800"/>
        <c:axId val="813758336"/>
      </c:barChart>
      <c:catAx>
        <c:axId val="81375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3758336"/>
        <c:crosses val="autoZero"/>
        <c:auto val="1"/>
        <c:lblAlgn val="ctr"/>
        <c:lblOffset val="100"/>
        <c:noMultiLvlLbl val="0"/>
      </c:catAx>
      <c:valAx>
        <c:axId val="813758336"/>
        <c:scaling>
          <c:orientation val="minMax"/>
          <c:max val="1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375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0916968712243"/>
          <c:y val="5.1222697508832155E-2"/>
          <c:w val="0.79259030121234841"/>
          <c:h val="0.833198739430927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57-4233-9AB3-CCA3C8470034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57-4233-9AB3-CCA3C8470034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57-4233-9AB3-CCA3C8470034}"/>
              </c:ext>
            </c:extLst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57-4233-9AB3-CCA3C8470034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experiments'!$Q$8:$Q$11</c:f>
                <c:numCache>
                  <c:formatCode>General</c:formatCode>
                  <c:ptCount val="4"/>
                  <c:pt idx="0">
                    <c:v>7167.9591289466925</c:v>
                  </c:pt>
                  <c:pt idx="1">
                    <c:v>3975.0826254408116</c:v>
                  </c:pt>
                  <c:pt idx="2">
                    <c:v>27768.357977234518</c:v>
                  </c:pt>
                  <c:pt idx="3">
                    <c:v>16027.189961153586</c:v>
                  </c:pt>
                </c:numCache>
              </c:numRef>
            </c:plus>
            <c:minus>
              <c:numRef>
                <c:f>'Field experiments'!$Q$8:$Q$11</c:f>
                <c:numCache>
                  <c:formatCode>General</c:formatCode>
                  <c:ptCount val="4"/>
                  <c:pt idx="0">
                    <c:v>7167.9591289466925</c:v>
                  </c:pt>
                  <c:pt idx="1">
                    <c:v>3975.0826254408116</c:v>
                  </c:pt>
                  <c:pt idx="2">
                    <c:v>27768.357977234518</c:v>
                  </c:pt>
                  <c:pt idx="3">
                    <c:v>16027.189961153586</c:v>
                  </c:pt>
                </c:numCache>
              </c:numRef>
            </c:minus>
          </c:errBars>
          <c:cat>
            <c:strRef>
              <c:f>'Field experiments'!$N$8:$N$11</c:f>
              <c:strCache>
                <c:ptCount val="4"/>
                <c:pt idx="0">
                  <c:v>FSW</c:v>
                </c:pt>
                <c:pt idx="1">
                  <c:v>DMSP</c:v>
                </c:pt>
                <c:pt idx="2">
                  <c:v>Ditylum</c:v>
                </c:pt>
                <c:pt idx="3">
                  <c:v>Thalassiosira</c:v>
                </c:pt>
              </c:strCache>
            </c:strRef>
          </c:cat>
          <c:val>
            <c:numRef>
              <c:f>'Field experiments'!$O$8:$O$11</c:f>
              <c:numCache>
                <c:formatCode>General</c:formatCode>
                <c:ptCount val="4"/>
                <c:pt idx="0">
                  <c:v>78975.799125101519</c:v>
                </c:pt>
                <c:pt idx="1">
                  <c:v>138204.23696943885</c:v>
                </c:pt>
                <c:pt idx="2">
                  <c:v>194003.90466301827</c:v>
                </c:pt>
                <c:pt idx="3">
                  <c:v>235160.60531257416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57-4233-9AB3-CCA3C8470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922176"/>
        <c:axId val="813923712"/>
      </c:barChart>
      <c:catAx>
        <c:axId val="81392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3923712"/>
        <c:crosses val="autoZero"/>
        <c:auto val="1"/>
        <c:lblAlgn val="ctr"/>
        <c:lblOffset val="100"/>
        <c:noMultiLvlLbl val="0"/>
      </c:catAx>
      <c:valAx>
        <c:axId val="813923712"/>
        <c:scaling>
          <c:orientation val="minMax"/>
          <c:max val="25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92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0916968712243"/>
          <c:y val="5.1222697508832155E-2"/>
          <c:w val="0.79259030121234841"/>
          <c:h val="0.833198739430927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BC-4558-8E7D-5B8ADA051CC8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BC-4558-8E7D-5B8ADA051CC8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BC-4558-8E7D-5B8ADA051CC8}"/>
              </c:ext>
            </c:extLst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BC-4558-8E7D-5B8ADA051CC8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experiments'!$Q$28:$Q$30</c:f>
                <c:numCache>
                  <c:formatCode>General</c:formatCode>
                  <c:ptCount val="3"/>
                  <c:pt idx="0">
                    <c:v>1233.682309165813</c:v>
                  </c:pt>
                  <c:pt idx="1">
                    <c:v>1566.6965835322635</c:v>
                  </c:pt>
                  <c:pt idx="2">
                    <c:v>1366.1454509539121</c:v>
                  </c:pt>
                </c:numCache>
              </c:numRef>
            </c:plus>
            <c:minus>
              <c:numRef>
                <c:f>'Field experiments'!$Q$28:$Q$30</c:f>
                <c:numCache>
                  <c:formatCode>General</c:formatCode>
                  <c:ptCount val="3"/>
                  <c:pt idx="0">
                    <c:v>1233.682309165813</c:v>
                  </c:pt>
                  <c:pt idx="1">
                    <c:v>1566.6965835322635</c:v>
                  </c:pt>
                  <c:pt idx="2">
                    <c:v>1366.1454509539121</c:v>
                  </c:pt>
                </c:numCache>
              </c:numRef>
            </c:minus>
          </c:errBars>
          <c:cat>
            <c:strRef>
              <c:f>'Field experiments'!$N$28:$N$30</c:f>
              <c:strCache>
                <c:ptCount val="3"/>
                <c:pt idx="0">
                  <c:v>FSW</c:v>
                </c:pt>
                <c:pt idx="1">
                  <c:v>Ditylum</c:v>
                </c:pt>
                <c:pt idx="2">
                  <c:v>Thalassiosira</c:v>
                </c:pt>
              </c:strCache>
            </c:strRef>
          </c:cat>
          <c:val>
            <c:numRef>
              <c:f>'Field experiments'!$O$28:$O$30</c:f>
              <c:numCache>
                <c:formatCode>General</c:formatCode>
                <c:ptCount val="3"/>
                <c:pt idx="0">
                  <c:v>27692.755861151236</c:v>
                </c:pt>
                <c:pt idx="1">
                  <c:v>32514.79489450543</c:v>
                </c:pt>
                <c:pt idx="2">
                  <c:v>32652.266663991941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BC-4558-8E7D-5B8ADA051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85888"/>
        <c:axId val="904495872"/>
      </c:barChart>
      <c:catAx>
        <c:axId val="90448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4495872"/>
        <c:crosses val="autoZero"/>
        <c:auto val="1"/>
        <c:lblAlgn val="ctr"/>
        <c:lblOffset val="100"/>
        <c:noMultiLvlLbl val="0"/>
      </c:catAx>
      <c:valAx>
        <c:axId val="904495872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448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94-42FA-BF92-630CB3B04CA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94-42FA-BF92-630CB3B04CAF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94-42FA-BF92-630CB3B04CAF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experiments'!$Q$51:$Q$54</c:f>
                <c:numCache>
                  <c:formatCode>General</c:formatCode>
                  <c:ptCount val="4"/>
                  <c:pt idx="0">
                    <c:v>8.3318641263445209E-2</c:v>
                  </c:pt>
                  <c:pt idx="1">
                    <c:v>0.26222363928984188</c:v>
                  </c:pt>
                  <c:pt idx="2">
                    <c:v>3.1764712750472948E-2</c:v>
                  </c:pt>
                  <c:pt idx="3">
                    <c:v>0.55733646072546483</c:v>
                  </c:pt>
                </c:numCache>
              </c:numRef>
            </c:plus>
            <c:minus>
              <c:numRef>
                <c:f>'Field experiments'!$Q$51:$Q$54</c:f>
                <c:numCache>
                  <c:formatCode>General</c:formatCode>
                  <c:ptCount val="4"/>
                  <c:pt idx="0">
                    <c:v>8.3318641263445209E-2</c:v>
                  </c:pt>
                  <c:pt idx="1">
                    <c:v>0.26222363928984188</c:v>
                  </c:pt>
                  <c:pt idx="2">
                    <c:v>3.1764712750472948E-2</c:v>
                  </c:pt>
                  <c:pt idx="3">
                    <c:v>0.55733646072546483</c:v>
                  </c:pt>
                </c:numCache>
              </c:numRef>
            </c:minus>
          </c:errBars>
          <c:cat>
            <c:strRef>
              <c:f>'Field experiments'!$N$51:$N$54</c:f>
              <c:strCache>
                <c:ptCount val="4"/>
                <c:pt idx="0">
                  <c:v>FSW</c:v>
                </c:pt>
                <c:pt idx="1">
                  <c:v>DMSP</c:v>
                </c:pt>
                <c:pt idx="2">
                  <c:v>MB</c:v>
                </c:pt>
                <c:pt idx="3">
                  <c:v>Amphi</c:v>
                </c:pt>
              </c:strCache>
            </c:strRef>
          </c:cat>
          <c:val>
            <c:numRef>
              <c:f>'Field experiments'!$O$51:$O$54</c:f>
              <c:numCache>
                <c:formatCode>General</c:formatCode>
                <c:ptCount val="4"/>
                <c:pt idx="0">
                  <c:v>1</c:v>
                </c:pt>
                <c:pt idx="1">
                  <c:v>2.0638153428377461</c:v>
                </c:pt>
                <c:pt idx="2">
                  <c:v>1.4541751527494908</c:v>
                </c:pt>
                <c:pt idx="3">
                  <c:v>2.0332654446707399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194-42FA-BF92-630CB3B04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981056"/>
        <c:axId val="813982848"/>
      </c:barChart>
      <c:catAx>
        <c:axId val="81398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3982848"/>
        <c:crosses val="autoZero"/>
        <c:auto val="1"/>
        <c:lblAlgn val="ctr"/>
        <c:lblOffset val="100"/>
        <c:noMultiLvlLbl val="0"/>
      </c:catAx>
      <c:valAx>
        <c:axId val="813982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i="0"/>
                </a:pPr>
                <a:r>
                  <a:rPr lang="en-AU" i="0"/>
                  <a:t>Chemotactic index (</a:t>
                </a:r>
                <a:r>
                  <a:rPr lang="en-AU" i="1"/>
                  <a:t>Ic</a:t>
                </a:r>
                <a:r>
                  <a:rPr lang="en-AU" i="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98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F9-456C-8996-3A152F79CD4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F9-456C-8996-3A152F79CD49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F9-456C-8996-3A152F79CD49}"/>
              </c:ext>
            </c:extLst>
          </c:dPt>
          <c:errBars>
            <c:errBarType val="both"/>
            <c:errValType val="cust"/>
            <c:noEndCap val="0"/>
            <c:plus>
              <c:numRef>
                <c:f>'Field experiments'!$Q$72:$Q$75</c:f>
                <c:numCache>
                  <c:formatCode>General</c:formatCode>
                  <c:ptCount val="4"/>
                  <c:pt idx="0">
                    <c:v>0.11555567758440947</c:v>
                  </c:pt>
                  <c:pt idx="1">
                    <c:v>0.2723383268839662</c:v>
                  </c:pt>
                  <c:pt idx="2">
                    <c:v>0.38177051158194769</c:v>
                  </c:pt>
                  <c:pt idx="3">
                    <c:v>0.35599378716863744</c:v>
                  </c:pt>
                </c:numCache>
              </c:numRef>
            </c:plus>
            <c:minus>
              <c:numRef>
                <c:f>'Field experiments'!$Q$72:$Q$75</c:f>
                <c:numCache>
                  <c:formatCode>General</c:formatCode>
                  <c:ptCount val="4"/>
                  <c:pt idx="0">
                    <c:v>0.11555567758440947</c:v>
                  </c:pt>
                  <c:pt idx="1">
                    <c:v>0.2723383268839662</c:v>
                  </c:pt>
                  <c:pt idx="2">
                    <c:v>0.38177051158194769</c:v>
                  </c:pt>
                  <c:pt idx="3">
                    <c:v>0.35599378716863744</c:v>
                  </c:pt>
                </c:numCache>
              </c:numRef>
            </c:minus>
          </c:errBars>
          <c:cat>
            <c:strRef>
              <c:f>'Field experiments'!$N$72:$N$75</c:f>
              <c:strCache>
                <c:ptCount val="4"/>
                <c:pt idx="0">
                  <c:v>FSW</c:v>
                </c:pt>
                <c:pt idx="1">
                  <c:v>DMSP</c:v>
                </c:pt>
                <c:pt idx="2">
                  <c:v>MB</c:v>
                </c:pt>
                <c:pt idx="3">
                  <c:v>Amphi</c:v>
                </c:pt>
              </c:strCache>
            </c:strRef>
          </c:cat>
          <c:val>
            <c:numRef>
              <c:f>'Field experiments'!$O$72:$O$75</c:f>
              <c:numCache>
                <c:formatCode>General</c:formatCode>
                <c:ptCount val="4"/>
                <c:pt idx="0">
                  <c:v>1</c:v>
                </c:pt>
                <c:pt idx="1">
                  <c:v>1.3771798704534131</c:v>
                </c:pt>
                <c:pt idx="2">
                  <c:v>1.8873941205779772</c:v>
                </c:pt>
                <c:pt idx="3">
                  <c:v>1.3044344793223717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FF9-456C-8996-3A152F79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006272"/>
        <c:axId val="814007808"/>
      </c:barChart>
      <c:catAx>
        <c:axId val="814006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4007808"/>
        <c:crosses val="autoZero"/>
        <c:auto val="1"/>
        <c:lblAlgn val="ctr"/>
        <c:lblOffset val="100"/>
        <c:noMultiLvlLbl val="0"/>
      </c:catAx>
      <c:valAx>
        <c:axId val="814007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i="0"/>
                  <a:t>Chemotactic</a:t>
                </a:r>
                <a:r>
                  <a:rPr lang="en-AU" i="0" baseline="0"/>
                  <a:t> index (</a:t>
                </a:r>
                <a:r>
                  <a:rPr lang="en-AU" i="1" baseline="0"/>
                  <a:t>Ic</a:t>
                </a:r>
                <a:r>
                  <a:rPr lang="en-AU" i="0" baseline="0"/>
                  <a:t>)</a:t>
                </a:r>
                <a:endParaRPr lang="en-AU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400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581025</xdr:colOff>
      <xdr:row>1</xdr:row>
      <xdr:rowOff>23812</xdr:rowOff>
    </xdr:from>
    <xdr:to>
      <xdr:col>27</xdr:col>
      <xdr:colOff>504825</xdr:colOff>
      <xdr:row>15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9525</xdr:colOff>
      <xdr:row>17</xdr:row>
      <xdr:rowOff>9525</xdr:rowOff>
    </xdr:from>
    <xdr:to>
      <xdr:col>27</xdr:col>
      <xdr:colOff>542925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33</xdr:row>
      <xdr:rowOff>161925</xdr:rowOff>
    </xdr:from>
    <xdr:to>
      <xdr:col>27</xdr:col>
      <xdr:colOff>533400</xdr:colOff>
      <xdr:row>48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53</xdr:row>
      <xdr:rowOff>180975</xdr:rowOff>
    </xdr:from>
    <xdr:to>
      <xdr:col>27</xdr:col>
      <xdr:colOff>533400</xdr:colOff>
      <xdr:row>68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9525</xdr:colOff>
      <xdr:row>77</xdr:row>
      <xdr:rowOff>38100</xdr:rowOff>
    </xdr:from>
    <xdr:to>
      <xdr:col>27</xdr:col>
      <xdr:colOff>542925</xdr:colOff>
      <xdr:row>91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19050</xdr:rowOff>
    </xdr:from>
    <xdr:to>
      <xdr:col>25</xdr:col>
      <xdr:colOff>533400</xdr:colOff>
      <xdr:row>18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23</xdr:row>
      <xdr:rowOff>0</xdr:rowOff>
    </xdr:from>
    <xdr:to>
      <xdr:col>25</xdr:col>
      <xdr:colOff>533400</xdr:colOff>
      <xdr:row>37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9524</xdr:colOff>
      <xdr:row>47</xdr:row>
      <xdr:rowOff>9525</xdr:rowOff>
    </xdr:from>
    <xdr:to>
      <xdr:col>25</xdr:col>
      <xdr:colOff>485775</xdr:colOff>
      <xdr:row>61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600075</xdr:colOff>
      <xdr:row>67</xdr:row>
      <xdr:rowOff>4762</xdr:rowOff>
    </xdr:from>
    <xdr:to>
      <xdr:col>25</xdr:col>
      <xdr:colOff>485775</xdr:colOff>
      <xdr:row>81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89</xdr:row>
      <xdr:rowOff>166687</xdr:rowOff>
    </xdr:from>
    <xdr:to>
      <xdr:col>25</xdr:col>
      <xdr:colOff>495300</xdr:colOff>
      <xdr:row>104</xdr:row>
      <xdr:rowOff>52387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9524</xdr:colOff>
      <xdr:row>147</xdr:row>
      <xdr:rowOff>176212</xdr:rowOff>
    </xdr:from>
    <xdr:to>
      <xdr:col>25</xdr:col>
      <xdr:colOff>476249</xdr:colOff>
      <xdr:row>162</xdr:row>
      <xdr:rowOff>61912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9525</xdr:colOff>
      <xdr:row>191</xdr:row>
      <xdr:rowOff>0</xdr:rowOff>
    </xdr:from>
    <xdr:to>
      <xdr:col>25</xdr:col>
      <xdr:colOff>314325</xdr:colOff>
      <xdr:row>205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FE03E9CA-2543-4EB7-BC3A-68F5BCF12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226</xdr:row>
      <xdr:rowOff>180975</xdr:rowOff>
    </xdr:from>
    <xdr:to>
      <xdr:col>25</xdr:col>
      <xdr:colOff>304800</xdr:colOff>
      <xdr:row>241</xdr:row>
      <xdr:rowOff>66675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34D153A2-99D7-4201-BC34-40882D53E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14287</xdr:colOff>
      <xdr:row>250</xdr:row>
      <xdr:rowOff>0</xdr:rowOff>
    </xdr:from>
    <xdr:to>
      <xdr:col>25</xdr:col>
      <xdr:colOff>319087</xdr:colOff>
      <xdr:row>264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C66226E2-A049-40FA-A0D0-830D5AF2F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9525</xdr:colOff>
      <xdr:row>270</xdr:row>
      <xdr:rowOff>0</xdr:rowOff>
    </xdr:from>
    <xdr:to>
      <xdr:col>25</xdr:col>
      <xdr:colOff>314325</xdr:colOff>
      <xdr:row>284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F69C4F1E-8072-4424-BAF6-E820E860E5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604837</xdr:colOff>
      <xdr:row>314</xdr:row>
      <xdr:rowOff>9525</xdr:rowOff>
    </xdr:from>
    <xdr:to>
      <xdr:col>25</xdr:col>
      <xdr:colOff>300037</xdr:colOff>
      <xdr:row>328</xdr:row>
      <xdr:rowOff>85725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B9F1B5DD-6827-4941-B5A0-8CE819888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opLeftCell="D37" workbookViewId="0">
      <selection activeCell="J27" sqref="J27"/>
    </sheetView>
  </sheetViews>
  <sheetFormatPr defaultRowHeight="15" x14ac:dyDescent="0.25"/>
  <cols>
    <col min="1" max="1" width="22.140625" customWidth="1"/>
    <col min="2" max="2" width="9.42578125" style="26" customWidth="1"/>
    <col min="3" max="3" width="17.140625" style="3" customWidth="1"/>
    <col min="10" max="14" width="9.140625" style="26"/>
    <col min="16" max="16" width="14.5703125" customWidth="1"/>
  </cols>
  <sheetData>
    <row r="1" spans="1:19" ht="15.75" thickBot="1" x14ac:dyDescent="0.3">
      <c r="A1" s="33" t="s">
        <v>0</v>
      </c>
      <c r="B1" s="33" t="s">
        <v>39</v>
      </c>
      <c r="C1" s="33" t="s">
        <v>12</v>
      </c>
      <c r="D1" s="33" t="s">
        <v>1</v>
      </c>
      <c r="E1" s="33" t="s">
        <v>2</v>
      </c>
      <c r="F1" s="33" t="s">
        <v>3</v>
      </c>
      <c r="G1" s="33"/>
      <c r="H1" s="33" t="s">
        <v>4</v>
      </c>
    </row>
    <row r="2" spans="1:19" x14ac:dyDescent="0.25">
      <c r="A2" s="1" t="s">
        <v>9</v>
      </c>
      <c r="B2" s="26">
        <v>1</v>
      </c>
      <c r="C2" s="3" t="s">
        <v>13</v>
      </c>
      <c r="D2" s="1">
        <v>25491</v>
      </c>
      <c r="E2" s="1">
        <v>14080</v>
      </c>
      <c r="F2" s="1">
        <v>3.911111111111111E-2</v>
      </c>
      <c r="G2" s="1"/>
      <c r="H2" s="1">
        <v>651758.52272727271</v>
      </c>
    </row>
    <row r="3" spans="1:19" x14ac:dyDescent="0.25">
      <c r="A3" s="1" t="s">
        <v>9</v>
      </c>
      <c r="B3" s="26">
        <v>2</v>
      </c>
      <c r="C3" s="3" t="s">
        <v>13</v>
      </c>
      <c r="D3" s="1">
        <v>27512</v>
      </c>
      <c r="E3" s="1">
        <v>13234</v>
      </c>
      <c r="F3" s="1">
        <v>3.6761111111111112E-2</v>
      </c>
      <c r="G3" s="1"/>
      <c r="H3" s="1">
        <v>748399.5768475139</v>
      </c>
    </row>
    <row r="4" spans="1:19" x14ac:dyDescent="0.25">
      <c r="A4" s="1" t="s">
        <v>9</v>
      </c>
      <c r="B4" s="26">
        <v>3</v>
      </c>
      <c r="C4" s="3" t="s">
        <v>13</v>
      </c>
      <c r="D4" s="1">
        <v>26089</v>
      </c>
      <c r="E4" s="1">
        <v>13662</v>
      </c>
      <c r="F4" s="1">
        <v>3.7949999999999998E-2</v>
      </c>
      <c r="G4" s="1"/>
      <c r="H4" s="1">
        <v>687457.18050065881</v>
      </c>
      <c r="J4" s="34" t="s">
        <v>60</v>
      </c>
      <c r="K4" s="34"/>
      <c r="L4" s="19"/>
    </row>
    <row r="5" spans="1:19" x14ac:dyDescent="0.25">
      <c r="A5" s="1" t="s">
        <v>9</v>
      </c>
      <c r="B5" s="26">
        <v>4</v>
      </c>
      <c r="C5" s="3" t="s">
        <v>13</v>
      </c>
      <c r="D5" s="1">
        <v>27512</v>
      </c>
      <c r="E5" s="1">
        <v>14337</v>
      </c>
      <c r="F5" s="1">
        <v>3.9824999999999999E-2</v>
      </c>
      <c r="G5" s="1"/>
      <c r="H5" s="1">
        <v>690822.34777150035</v>
      </c>
      <c r="J5" s="26" t="s">
        <v>63</v>
      </c>
      <c r="P5" s="10" t="s">
        <v>14</v>
      </c>
    </row>
    <row r="6" spans="1:19" x14ac:dyDescent="0.25">
      <c r="A6" s="31" t="s">
        <v>15</v>
      </c>
      <c r="B6" s="31"/>
      <c r="C6" s="31" t="s">
        <v>13</v>
      </c>
      <c r="D6" s="31">
        <v>293</v>
      </c>
      <c r="E6" s="31">
        <v>13104</v>
      </c>
      <c r="F6" s="31">
        <v>3.6400000000000002E-2</v>
      </c>
      <c r="G6" s="31"/>
      <c r="H6" s="31">
        <v>8049.4505494505493</v>
      </c>
      <c r="J6" s="26" t="s">
        <v>61</v>
      </c>
      <c r="P6" s="6"/>
      <c r="Q6" s="5" t="s">
        <v>6</v>
      </c>
      <c r="R6" s="5" t="s">
        <v>7</v>
      </c>
      <c r="S6" s="5" t="s">
        <v>8</v>
      </c>
    </row>
    <row r="7" spans="1:19" x14ac:dyDescent="0.25">
      <c r="A7" s="31" t="s">
        <v>5</v>
      </c>
      <c r="B7" s="31"/>
      <c r="C7" s="31" t="s">
        <v>13</v>
      </c>
      <c r="D7" s="31">
        <v>279</v>
      </c>
      <c r="E7" s="31">
        <v>12010</v>
      </c>
      <c r="F7" s="31">
        <v>3.3361111111111112E-2</v>
      </c>
      <c r="G7" s="31"/>
      <c r="H7" s="31">
        <v>8363.0308076602832</v>
      </c>
      <c r="J7" s="26" t="s">
        <v>62</v>
      </c>
      <c r="P7" s="7" t="s">
        <v>9</v>
      </c>
      <c r="Q7" s="3">
        <v>694609.40696173639</v>
      </c>
      <c r="R7" s="3">
        <v>39979.481473530497</v>
      </c>
      <c r="S7" s="3">
        <v>19989.740736765249</v>
      </c>
    </row>
    <row r="8" spans="1:19" x14ac:dyDescent="0.25">
      <c r="A8" s="1" t="s">
        <v>30</v>
      </c>
      <c r="B8" s="26">
        <v>1</v>
      </c>
      <c r="C8" s="3" t="s">
        <v>13</v>
      </c>
      <c r="D8" s="1">
        <v>902</v>
      </c>
      <c r="E8" s="1">
        <v>13503</v>
      </c>
      <c r="F8" s="1">
        <v>3.7508333333333331E-2</v>
      </c>
      <c r="G8" s="1"/>
      <c r="H8" s="1">
        <v>24047.98933570318</v>
      </c>
      <c r="J8" s="26" t="s">
        <v>64</v>
      </c>
      <c r="P8" s="7" t="s">
        <v>10</v>
      </c>
      <c r="Q8" s="3">
        <v>20773.634308783054</v>
      </c>
      <c r="R8" s="3">
        <v>2623.2569231294883</v>
      </c>
      <c r="S8" s="3">
        <v>1311.6284615647442</v>
      </c>
    </row>
    <row r="9" spans="1:19" x14ac:dyDescent="0.25">
      <c r="A9" s="3" t="s">
        <v>30</v>
      </c>
      <c r="B9" s="26">
        <v>2</v>
      </c>
      <c r="C9" s="3" t="s">
        <v>13</v>
      </c>
      <c r="D9" s="1">
        <v>796</v>
      </c>
      <c r="E9" s="1">
        <v>13655</v>
      </c>
      <c r="F9" s="1">
        <v>3.7930555555555558E-2</v>
      </c>
      <c r="G9" s="1"/>
      <c r="H9" s="1">
        <v>20985.719516660563</v>
      </c>
      <c r="J9" s="26" t="s">
        <v>65</v>
      </c>
      <c r="P9" s="7" t="s">
        <v>11</v>
      </c>
      <c r="Q9" s="3">
        <v>20784.544207828978</v>
      </c>
      <c r="R9" s="3">
        <v>2012.8385553074133</v>
      </c>
      <c r="S9" s="3">
        <v>1006.4192776537067</v>
      </c>
    </row>
    <row r="10" spans="1:19" x14ac:dyDescent="0.25">
      <c r="A10" s="3" t="s">
        <v>30</v>
      </c>
      <c r="B10" s="26">
        <v>3</v>
      </c>
      <c r="C10" s="3" t="s">
        <v>13</v>
      </c>
      <c r="D10" s="1">
        <v>696</v>
      </c>
      <c r="E10" s="1">
        <v>12277</v>
      </c>
      <c r="F10" s="1">
        <v>3.410277777777778E-2</v>
      </c>
      <c r="G10" s="1"/>
      <c r="H10" s="1">
        <v>20408.894681111018</v>
      </c>
      <c r="J10" s="26" t="s">
        <v>66</v>
      </c>
    </row>
    <row r="11" spans="1:19" x14ac:dyDescent="0.25">
      <c r="A11" s="3" t="s">
        <v>30</v>
      </c>
      <c r="B11" s="26">
        <v>4</v>
      </c>
      <c r="C11" s="3" t="s">
        <v>13</v>
      </c>
      <c r="D11" s="1">
        <v>639</v>
      </c>
      <c r="E11" s="1">
        <v>13032</v>
      </c>
      <c r="F11" s="1">
        <v>3.6200000000000003E-2</v>
      </c>
      <c r="G11" s="1"/>
      <c r="H11" s="1">
        <v>17651.933701657457</v>
      </c>
    </row>
    <row r="12" spans="1:19" x14ac:dyDescent="0.25">
      <c r="A12" s="2" t="s">
        <v>38</v>
      </c>
      <c r="B12" s="19">
        <v>1</v>
      </c>
      <c r="C12" s="4" t="s">
        <v>13</v>
      </c>
      <c r="D12" s="2">
        <v>685</v>
      </c>
      <c r="E12" s="2">
        <v>12632</v>
      </c>
      <c r="F12" s="2">
        <v>3.5088888888888892E-2</v>
      </c>
      <c r="G12" s="2"/>
      <c r="H12" s="2">
        <v>19521.849271690942</v>
      </c>
    </row>
    <row r="13" spans="1:19" x14ac:dyDescent="0.25">
      <c r="A13" s="4" t="s">
        <v>38</v>
      </c>
      <c r="B13" s="19">
        <v>2</v>
      </c>
      <c r="C13" s="4" t="s">
        <v>13</v>
      </c>
      <c r="D13" s="2">
        <v>775</v>
      </c>
      <c r="E13" s="2">
        <v>14788</v>
      </c>
      <c r="F13" s="2">
        <v>4.1077777777777776E-2</v>
      </c>
      <c r="G13" s="2"/>
      <c r="H13" s="2">
        <v>18866.648634027591</v>
      </c>
    </row>
    <row r="14" spans="1:19" x14ac:dyDescent="0.25">
      <c r="A14" s="4" t="s">
        <v>38</v>
      </c>
      <c r="B14" s="19">
        <v>3</v>
      </c>
      <c r="C14" s="4" t="s">
        <v>13</v>
      </c>
      <c r="D14" s="2">
        <v>847</v>
      </c>
      <c r="E14" s="2">
        <v>13070</v>
      </c>
      <c r="F14" s="2">
        <v>3.6305555555555556E-2</v>
      </c>
      <c r="G14" s="2"/>
      <c r="H14" s="2">
        <v>23329.762815608261</v>
      </c>
    </row>
    <row r="15" spans="1:19" ht="15.75" thickBot="1" x14ac:dyDescent="0.3">
      <c r="A15" s="8" t="s">
        <v>38</v>
      </c>
      <c r="B15" s="8">
        <v>4</v>
      </c>
      <c r="C15" s="8" t="s">
        <v>13</v>
      </c>
      <c r="D15" s="8">
        <v>766</v>
      </c>
      <c r="E15" s="8">
        <v>12874</v>
      </c>
      <c r="F15" s="8">
        <v>3.5761111111111112E-2</v>
      </c>
      <c r="G15" s="8"/>
      <c r="H15" s="8">
        <v>21419.916109989124</v>
      </c>
    </row>
    <row r="16" spans="1:19" x14ac:dyDescent="0.25">
      <c r="A16" s="10" t="s">
        <v>36</v>
      </c>
      <c r="B16" s="26">
        <v>1</v>
      </c>
      <c r="C16" s="21" t="s">
        <v>16</v>
      </c>
      <c r="D16" s="10">
        <v>55162</v>
      </c>
      <c r="E16" s="10">
        <v>14768</v>
      </c>
      <c r="F16" s="10">
        <v>4.1022222222222224E-2</v>
      </c>
      <c r="G16" s="10"/>
      <c r="H16" s="10">
        <v>1344685.8071505958</v>
      </c>
    </row>
    <row r="17" spans="1:19" x14ac:dyDescent="0.25">
      <c r="A17" s="10" t="s">
        <v>36</v>
      </c>
      <c r="B17" s="26">
        <v>2</v>
      </c>
      <c r="C17" s="21" t="s">
        <v>16</v>
      </c>
      <c r="D17" s="10">
        <v>61088</v>
      </c>
      <c r="E17" s="10">
        <v>13745</v>
      </c>
      <c r="F17" s="10">
        <v>3.8180555555555558E-2</v>
      </c>
      <c r="G17" s="10"/>
      <c r="H17" s="10">
        <v>1599976.7188068388</v>
      </c>
    </row>
    <row r="18" spans="1:19" x14ac:dyDescent="0.25">
      <c r="A18" s="10" t="s">
        <v>36</v>
      </c>
      <c r="B18" s="26">
        <v>3</v>
      </c>
      <c r="C18" s="21" t="s">
        <v>16</v>
      </c>
      <c r="D18" s="10">
        <v>55032</v>
      </c>
      <c r="E18" s="10">
        <v>13863</v>
      </c>
      <c r="F18" s="10">
        <v>3.8508333333333332E-2</v>
      </c>
      <c r="G18" s="10"/>
      <c r="H18" s="10">
        <v>1429093.2698550099</v>
      </c>
      <c r="J18" s="34" t="s">
        <v>60</v>
      </c>
      <c r="K18" s="34"/>
      <c r="L18" s="19"/>
    </row>
    <row r="19" spans="1:19" x14ac:dyDescent="0.25">
      <c r="A19" s="10" t="s">
        <v>36</v>
      </c>
      <c r="B19" s="26">
        <v>4</v>
      </c>
      <c r="C19" s="21" t="s">
        <v>16</v>
      </c>
      <c r="D19" s="10">
        <v>61985</v>
      </c>
      <c r="E19" s="10">
        <v>14951</v>
      </c>
      <c r="F19" s="10">
        <v>4.1530555555555557E-2</v>
      </c>
      <c r="G19" s="10"/>
      <c r="H19" s="10">
        <v>1492515.5507992776</v>
      </c>
      <c r="J19" s="26" t="s">
        <v>63</v>
      </c>
      <c r="P19" s="10" t="s">
        <v>14</v>
      </c>
    </row>
    <row r="20" spans="1:19" x14ac:dyDescent="0.25">
      <c r="A20" s="31" t="s">
        <v>15</v>
      </c>
      <c r="B20" s="31"/>
      <c r="C20" s="32" t="s">
        <v>16</v>
      </c>
      <c r="D20" s="31">
        <v>23</v>
      </c>
      <c r="E20" s="31">
        <v>14402</v>
      </c>
      <c r="F20" s="31">
        <v>4.0005555555555558E-2</v>
      </c>
      <c r="G20" s="31"/>
      <c r="H20" s="31">
        <v>574.92014997916954</v>
      </c>
      <c r="J20" s="26" t="s">
        <v>133</v>
      </c>
      <c r="P20" s="14"/>
      <c r="Q20" s="13" t="s">
        <v>6</v>
      </c>
      <c r="R20" s="13" t="s">
        <v>7</v>
      </c>
      <c r="S20" s="13" t="s">
        <v>8</v>
      </c>
    </row>
    <row r="21" spans="1:19" x14ac:dyDescent="0.25">
      <c r="A21" s="31" t="s">
        <v>5</v>
      </c>
      <c r="B21" s="31"/>
      <c r="C21" s="32" t="s">
        <v>16</v>
      </c>
      <c r="D21" s="31">
        <v>16</v>
      </c>
      <c r="E21" s="31">
        <v>13594</v>
      </c>
      <c r="F21" s="31">
        <v>3.7761111111111113E-2</v>
      </c>
      <c r="G21" s="31"/>
      <c r="H21" s="31">
        <v>423.71634544652051</v>
      </c>
      <c r="J21" s="26" t="s">
        <v>67</v>
      </c>
      <c r="P21" s="15" t="s">
        <v>9</v>
      </c>
      <c r="Q21" s="12">
        <v>1466567.8366529306</v>
      </c>
      <c r="R21" s="12">
        <v>107596.13682543895</v>
      </c>
      <c r="S21" s="12">
        <v>53798.068412719476</v>
      </c>
    </row>
    <row r="22" spans="1:19" x14ac:dyDescent="0.25">
      <c r="A22" s="18" t="s">
        <v>35</v>
      </c>
      <c r="B22" s="26">
        <v>1</v>
      </c>
      <c r="C22" s="21" t="s">
        <v>16</v>
      </c>
      <c r="D22" s="10">
        <v>510</v>
      </c>
      <c r="E22" s="10">
        <v>14736</v>
      </c>
      <c r="F22" s="10">
        <v>4.0933333333333335E-2</v>
      </c>
      <c r="G22" s="10"/>
      <c r="H22" s="10">
        <v>12459.283387622148</v>
      </c>
      <c r="J22" s="26" t="s">
        <v>68</v>
      </c>
      <c r="P22" s="15" t="s">
        <v>10</v>
      </c>
      <c r="Q22" s="12">
        <v>18452.346526601741</v>
      </c>
      <c r="R22" s="12">
        <v>4747.5020970497271</v>
      </c>
      <c r="S22" s="12">
        <v>2373.7510485248636</v>
      </c>
    </row>
    <row r="23" spans="1:19" x14ac:dyDescent="0.25">
      <c r="A23" s="18" t="s">
        <v>35</v>
      </c>
      <c r="B23" s="26">
        <v>2</v>
      </c>
      <c r="C23" s="21" t="s">
        <v>16</v>
      </c>
      <c r="D23" s="10">
        <v>896</v>
      </c>
      <c r="E23" s="10">
        <v>14364</v>
      </c>
      <c r="F23" s="10">
        <v>3.9899999999999998E-2</v>
      </c>
      <c r="G23" s="10"/>
      <c r="H23" s="10">
        <v>22456.140350877195</v>
      </c>
      <c r="J23" s="26" t="s">
        <v>69</v>
      </c>
      <c r="P23" s="15" t="s">
        <v>11</v>
      </c>
      <c r="Q23" s="12">
        <v>35901.065013993844</v>
      </c>
      <c r="R23" s="12">
        <v>15901.093485120553</v>
      </c>
      <c r="S23" s="12">
        <v>7950.5467425602765</v>
      </c>
    </row>
    <row r="24" spans="1:19" x14ac:dyDescent="0.25">
      <c r="A24" s="18" t="s">
        <v>35</v>
      </c>
      <c r="B24" s="26">
        <v>3</v>
      </c>
      <c r="C24" s="21" t="s">
        <v>16</v>
      </c>
      <c r="D24" s="10">
        <v>900</v>
      </c>
      <c r="E24" s="10">
        <v>14685</v>
      </c>
      <c r="F24" s="10">
        <v>4.0791666666666664E-2</v>
      </c>
      <c r="G24" s="10"/>
      <c r="H24" s="10">
        <v>22063.329928498468</v>
      </c>
    </row>
    <row r="25" spans="1:19" x14ac:dyDescent="0.25">
      <c r="A25" s="18" t="s">
        <v>35</v>
      </c>
      <c r="B25" s="26">
        <v>4</v>
      </c>
      <c r="C25" s="21" t="s">
        <v>16</v>
      </c>
      <c r="D25" s="10">
        <v>652</v>
      </c>
      <c r="E25" s="10">
        <v>13946</v>
      </c>
      <c r="F25" s="10">
        <v>3.8738888888888892E-2</v>
      </c>
      <c r="G25" s="10"/>
      <c r="H25" s="10">
        <v>16830.63243940915</v>
      </c>
    </row>
    <row r="26" spans="1:19" x14ac:dyDescent="0.25">
      <c r="A26" s="19" t="s">
        <v>38</v>
      </c>
      <c r="B26" s="19">
        <v>1</v>
      </c>
      <c r="C26" s="9" t="s">
        <v>16</v>
      </c>
      <c r="D26" s="11">
        <v>1684</v>
      </c>
      <c r="E26" s="11">
        <v>13929</v>
      </c>
      <c r="F26" s="11">
        <v>3.8691666666666666E-2</v>
      </c>
      <c r="G26" s="11"/>
      <c r="H26" s="11">
        <v>43523.583889726469</v>
      </c>
    </row>
    <row r="27" spans="1:19" x14ac:dyDescent="0.25">
      <c r="A27" s="19" t="s">
        <v>38</v>
      </c>
      <c r="B27" s="19">
        <v>2</v>
      </c>
      <c r="C27" s="9" t="s">
        <v>16</v>
      </c>
      <c r="D27" s="11">
        <v>830</v>
      </c>
      <c r="E27" s="11">
        <v>14852</v>
      </c>
      <c r="F27" s="11">
        <v>4.1255555555555552E-2</v>
      </c>
      <c r="G27" s="11"/>
      <c r="H27" s="11">
        <v>20118.502558577969</v>
      </c>
    </row>
    <row r="28" spans="1:19" x14ac:dyDescent="0.25">
      <c r="A28" s="19" t="s">
        <v>38</v>
      </c>
      <c r="B28" s="19">
        <v>3</v>
      </c>
      <c r="C28" s="9" t="s">
        <v>16</v>
      </c>
      <c r="D28" s="11">
        <v>936</v>
      </c>
      <c r="E28" s="11">
        <v>13202</v>
      </c>
      <c r="F28" s="11">
        <v>3.6672222222222224E-2</v>
      </c>
      <c r="G28" s="11"/>
      <c r="H28" s="11">
        <v>25523.405544614452</v>
      </c>
    </row>
    <row r="29" spans="1:19" ht="15.75" thickBot="1" x14ac:dyDescent="0.3">
      <c r="A29" s="8" t="s">
        <v>38</v>
      </c>
      <c r="B29" s="8">
        <v>4</v>
      </c>
      <c r="C29" s="8" t="s">
        <v>16</v>
      </c>
      <c r="D29" s="8">
        <v>2072</v>
      </c>
      <c r="E29" s="8">
        <v>13702</v>
      </c>
      <c r="F29" s="8">
        <v>3.8061111111111108E-2</v>
      </c>
      <c r="G29" s="8"/>
      <c r="H29" s="8">
        <v>54438.768063056494</v>
      </c>
    </row>
    <row r="30" spans="1:19" x14ac:dyDescent="0.25">
      <c r="A30" s="16" t="s">
        <v>36</v>
      </c>
      <c r="B30" s="26">
        <v>1</v>
      </c>
      <c r="C30" s="21" t="s">
        <v>16</v>
      </c>
      <c r="D30" s="16">
        <v>25845</v>
      </c>
      <c r="E30" s="16">
        <v>4589</v>
      </c>
      <c r="F30" s="16">
        <v>1.2747222222222222E-2</v>
      </c>
      <c r="G30" s="16"/>
      <c r="H30" s="16">
        <v>2027500.544780998</v>
      </c>
    </row>
    <row r="31" spans="1:19" x14ac:dyDescent="0.25">
      <c r="A31" s="16" t="s">
        <v>36</v>
      </c>
      <c r="B31" s="26">
        <v>2</v>
      </c>
      <c r="C31" s="21" t="s">
        <v>16</v>
      </c>
      <c r="D31" s="16">
        <v>19998</v>
      </c>
      <c r="E31" s="16">
        <v>4035</v>
      </c>
      <c r="F31" s="16">
        <v>1.1208333333333334E-2</v>
      </c>
      <c r="G31" s="16"/>
      <c r="H31" s="16">
        <v>1784208.1784386616</v>
      </c>
    </row>
    <row r="32" spans="1:19" x14ac:dyDescent="0.25">
      <c r="A32" s="16" t="s">
        <v>36</v>
      </c>
      <c r="B32" s="26">
        <v>3</v>
      </c>
      <c r="C32" s="21" t="s">
        <v>16</v>
      </c>
      <c r="D32" s="16">
        <v>41977</v>
      </c>
      <c r="E32" s="16">
        <v>15207</v>
      </c>
      <c r="F32" s="16">
        <v>4.2241666666666663E-2</v>
      </c>
      <c r="G32" s="16"/>
      <c r="H32" s="16">
        <v>993734.46439139883</v>
      </c>
      <c r="O32" s="26"/>
    </row>
    <row r="33" spans="1:19" x14ac:dyDescent="0.25">
      <c r="A33" s="16" t="s">
        <v>36</v>
      </c>
      <c r="B33" s="26">
        <v>4</v>
      </c>
      <c r="C33" s="21" t="s">
        <v>16</v>
      </c>
      <c r="D33" s="16">
        <v>31765</v>
      </c>
      <c r="E33" s="16">
        <v>15732</v>
      </c>
      <c r="F33" s="16">
        <v>4.3700000000000003E-2</v>
      </c>
      <c r="G33" s="16"/>
      <c r="H33" s="16">
        <v>726887.87185354682</v>
      </c>
      <c r="J33" s="34" t="s">
        <v>60</v>
      </c>
      <c r="K33" s="34"/>
      <c r="L33" s="19"/>
    </row>
    <row r="34" spans="1:19" x14ac:dyDescent="0.25">
      <c r="A34" s="31" t="s">
        <v>15</v>
      </c>
      <c r="B34" s="31"/>
      <c r="C34" s="32" t="s">
        <v>16</v>
      </c>
      <c r="D34" s="31">
        <v>23</v>
      </c>
      <c r="E34" s="31">
        <v>16168</v>
      </c>
      <c r="F34" s="31">
        <v>4.491111111111111E-2</v>
      </c>
      <c r="G34" s="31"/>
      <c r="H34" s="31">
        <v>512.12271152894607</v>
      </c>
      <c r="J34" s="26" t="s">
        <v>63</v>
      </c>
      <c r="P34" s="26" t="s">
        <v>14</v>
      </c>
    </row>
    <row r="35" spans="1:19" x14ac:dyDescent="0.25">
      <c r="A35" s="31" t="s">
        <v>5</v>
      </c>
      <c r="B35" s="31"/>
      <c r="C35" s="32" t="s">
        <v>16</v>
      </c>
      <c r="D35" s="31">
        <v>5</v>
      </c>
      <c r="E35" s="31">
        <v>15280</v>
      </c>
      <c r="F35" s="31">
        <v>4.2444444444444444E-2</v>
      </c>
      <c r="G35" s="31"/>
      <c r="H35" s="31">
        <v>117.80104712041884</v>
      </c>
      <c r="J35" s="26" t="s">
        <v>70</v>
      </c>
      <c r="P35" s="24"/>
      <c r="Q35" s="23" t="s">
        <v>6</v>
      </c>
      <c r="R35" s="23" t="s">
        <v>7</v>
      </c>
      <c r="S35" s="23" t="s">
        <v>8</v>
      </c>
    </row>
    <row r="36" spans="1:19" x14ac:dyDescent="0.25">
      <c r="A36" s="31" t="s">
        <v>17</v>
      </c>
      <c r="B36" s="31"/>
      <c r="C36" s="32" t="s">
        <v>16</v>
      </c>
      <c r="D36" s="31">
        <v>7</v>
      </c>
      <c r="E36" s="31">
        <v>15434</v>
      </c>
      <c r="F36" s="31">
        <v>4.2872222222222221E-2</v>
      </c>
      <c r="G36" s="31"/>
      <c r="H36" s="31">
        <v>163.27588441104055</v>
      </c>
      <c r="J36" s="26" t="s">
        <v>71</v>
      </c>
      <c r="P36" s="25" t="s">
        <v>9</v>
      </c>
      <c r="Q36" s="22">
        <v>1905854.3616098298</v>
      </c>
      <c r="R36" s="22">
        <v>172033.68205158782</v>
      </c>
      <c r="S36" s="22">
        <v>121646.18317116819</v>
      </c>
    </row>
    <row r="37" spans="1:19" x14ac:dyDescent="0.25">
      <c r="A37" s="18" t="s">
        <v>35</v>
      </c>
      <c r="B37" s="26">
        <v>1</v>
      </c>
      <c r="C37" s="21" t="s">
        <v>16</v>
      </c>
      <c r="D37" s="16">
        <v>211</v>
      </c>
      <c r="E37" s="16">
        <v>15288</v>
      </c>
      <c r="F37" s="16">
        <v>4.2466666666666666E-2</v>
      </c>
      <c r="G37" s="16"/>
      <c r="H37" s="16">
        <v>4968.6028257456828</v>
      </c>
      <c r="J37" s="26" t="s">
        <v>72</v>
      </c>
      <c r="P37" s="25" t="s">
        <v>10</v>
      </c>
      <c r="Q37" s="22">
        <v>7278.67727063446</v>
      </c>
      <c r="R37" s="22">
        <v>3338.460637425836</v>
      </c>
      <c r="S37" s="22">
        <v>1669.230318712918</v>
      </c>
    </row>
    <row r="38" spans="1:19" x14ac:dyDescent="0.25">
      <c r="A38" s="18" t="s">
        <v>35</v>
      </c>
      <c r="B38" s="26">
        <v>2</v>
      </c>
      <c r="C38" s="21" t="s">
        <v>16</v>
      </c>
      <c r="D38" s="16">
        <v>182</v>
      </c>
      <c r="E38" s="16">
        <v>16904</v>
      </c>
      <c r="F38" s="16">
        <v>4.6955555555555556E-2</v>
      </c>
      <c r="G38" s="16"/>
      <c r="H38" s="16">
        <v>3876.0056791292</v>
      </c>
      <c r="J38" s="26" t="s">
        <v>73</v>
      </c>
      <c r="P38" s="25" t="s">
        <v>11</v>
      </c>
      <c r="Q38" s="22">
        <v>14799.3614469357</v>
      </c>
      <c r="R38" s="22">
        <v>2712.5576498379633</v>
      </c>
      <c r="S38" s="22">
        <v>1356.2788249189816</v>
      </c>
    </row>
    <row r="39" spans="1:19" x14ac:dyDescent="0.25">
      <c r="A39" s="18" t="s">
        <v>35</v>
      </c>
      <c r="B39" s="26">
        <v>3</v>
      </c>
      <c r="C39" s="21" t="s">
        <v>16</v>
      </c>
      <c r="D39" s="16">
        <v>431</v>
      </c>
      <c r="E39" s="16">
        <v>14842</v>
      </c>
      <c r="F39" s="16">
        <v>4.122777777777778E-2</v>
      </c>
      <c r="G39" s="16"/>
      <c r="H39" s="16">
        <v>10454.116695863091</v>
      </c>
      <c r="J39" s="26" t="s">
        <v>74</v>
      </c>
      <c r="P39" s="27" t="s">
        <v>44</v>
      </c>
      <c r="Q39" s="26">
        <v>22231.155563817105</v>
      </c>
      <c r="R39" s="26">
        <v>4460.5554473793509</v>
      </c>
      <c r="S39" s="26">
        <v>2230.2777236896754</v>
      </c>
    </row>
    <row r="40" spans="1:19" x14ac:dyDescent="0.25">
      <c r="A40" s="18" t="s">
        <v>35</v>
      </c>
      <c r="B40" s="26">
        <v>4</v>
      </c>
      <c r="C40" s="21" t="s">
        <v>16</v>
      </c>
      <c r="D40" s="16">
        <v>406</v>
      </c>
      <c r="E40" s="16">
        <v>14890</v>
      </c>
      <c r="F40" s="16">
        <v>4.1361111111111112E-2</v>
      </c>
      <c r="G40" s="16"/>
      <c r="H40" s="16">
        <v>9815.9838817998661</v>
      </c>
    </row>
    <row r="41" spans="1:19" x14ac:dyDescent="0.25">
      <c r="A41" s="19" t="s">
        <v>38</v>
      </c>
      <c r="B41" s="19">
        <v>1</v>
      </c>
      <c r="C41" s="9" t="s">
        <v>16</v>
      </c>
      <c r="D41" s="17">
        <v>780</v>
      </c>
      <c r="E41" s="17">
        <v>15335</v>
      </c>
      <c r="F41" s="17">
        <v>4.2597222222222224E-2</v>
      </c>
      <c r="G41" s="17"/>
      <c r="H41" s="17">
        <v>18311.053146397131</v>
      </c>
    </row>
    <row r="42" spans="1:19" x14ac:dyDescent="0.25">
      <c r="A42" s="19" t="s">
        <v>38</v>
      </c>
      <c r="B42" s="19">
        <v>2</v>
      </c>
      <c r="C42" s="9" t="s">
        <v>16</v>
      </c>
      <c r="D42" s="17">
        <v>521</v>
      </c>
      <c r="E42" s="17">
        <v>14916</v>
      </c>
      <c r="F42" s="17">
        <v>4.1433333333333336E-2</v>
      </c>
      <c r="G42" s="17"/>
      <c r="H42" s="17">
        <v>12574.416733708767</v>
      </c>
    </row>
    <row r="43" spans="1:19" x14ac:dyDescent="0.25">
      <c r="A43" s="19" t="s">
        <v>38</v>
      </c>
      <c r="B43" s="19">
        <v>3</v>
      </c>
      <c r="C43" s="9" t="s">
        <v>16</v>
      </c>
      <c r="D43" s="17">
        <v>620</v>
      </c>
      <c r="E43" s="17">
        <v>14341</v>
      </c>
      <c r="F43" s="17">
        <v>3.9836111111111114E-2</v>
      </c>
      <c r="G43" s="17"/>
      <c r="H43" s="17">
        <v>15563.768217000208</v>
      </c>
    </row>
    <row r="44" spans="1:19" x14ac:dyDescent="0.25">
      <c r="A44" s="19" t="s">
        <v>38</v>
      </c>
      <c r="B44" s="19">
        <v>4</v>
      </c>
      <c r="C44" s="9" t="s">
        <v>16</v>
      </c>
      <c r="D44" s="17">
        <v>489</v>
      </c>
      <c r="E44" s="17">
        <v>13809</v>
      </c>
      <c r="F44" s="17">
        <v>3.8358333333333335E-2</v>
      </c>
      <c r="G44" s="17"/>
      <c r="H44" s="17">
        <v>12748.207690636542</v>
      </c>
    </row>
    <row r="45" spans="1:19" x14ac:dyDescent="0.25">
      <c r="A45" s="20" t="s">
        <v>37</v>
      </c>
      <c r="B45" s="26">
        <v>1</v>
      </c>
      <c r="C45" s="21" t="s">
        <v>16</v>
      </c>
      <c r="D45" s="20">
        <v>819</v>
      </c>
      <c r="E45" s="20">
        <v>13174</v>
      </c>
      <c r="F45" s="20">
        <v>3.6594444444444443E-2</v>
      </c>
      <c r="G45" s="20"/>
      <c r="H45" s="20">
        <v>22380.446333687567</v>
      </c>
    </row>
    <row r="46" spans="1:19" x14ac:dyDescent="0.25">
      <c r="A46" s="20" t="s">
        <v>37</v>
      </c>
      <c r="B46" s="26">
        <v>2</v>
      </c>
      <c r="C46" s="21" t="s">
        <v>16</v>
      </c>
      <c r="D46" s="20">
        <v>582</v>
      </c>
      <c r="E46" s="20">
        <v>13049</v>
      </c>
      <c r="F46" s="20">
        <v>3.6247222222222222E-2</v>
      </c>
      <c r="G46" s="20"/>
      <c r="H46" s="20">
        <v>16056.402789485785</v>
      </c>
    </row>
    <row r="47" spans="1:19" x14ac:dyDescent="0.25">
      <c r="A47" s="20" t="s">
        <v>37</v>
      </c>
      <c r="B47" s="26">
        <v>3</v>
      </c>
      <c r="C47" s="21" t="s">
        <v>16</v>
      </c>
      <c r="D47" s="20">
        <v>963</v>
      </c>
      <c r="E47" s="20">
        <v>13060</v>
      </c>
      <c r="F47" s="20">
        <v>3.6277777777777777E-2</v>
      </c>
      <c r="G47" s="20"/>
      <c r="H47" s="20">
        <v>26545.176110260338</v>
      </c>
    </row>
    <row r="48" spans="1:19" ht="15.75" thickBot="1" x14ac:dyDescent="0.3">
      <c r="A48" s="28" t="s">
        <v>37</v>
      </c>
      <c r="B48" s="30">
        <v>4</v>
      </c>
      <c r="C48" s="28" t="s">
        <v>16</v>
      </c>
      <c r="D48" s="28">
        <v>862</v>
      </c>
      <c r="E48" s="28">
        <v>12961</v>
      </c>
      <c r="F48" s="28">
        <v>3.6002777777777779E-2</v>
      </c>
      <c r="G48" s="28"/>
      <c r="H48" s="28">
        <v>23942.597021834736</v>
      </c>
    </row>
    <row r="49" spans="1:19" x14ac:dyDescent="0.25">
      <c r="A49" s="26" t="s">
        <v>36</v>
      </c>
      <c r="B49" s="26">
        <v>1</v>
      </c>
      <c r="C49" s="21" t="s">
        <v>16</v>
      </c>
      <c r="D49" s="26">
        <v>270408</v>
      </c>
      <c r="E49" s="26">
        <v>14106</v>
      </c>
      <c r="F49" s="26">
        <f>E49/360000</f>
        <v>3.9183333333333334E-2</v>
      </c>
      <c r="G49" s="26"/>
      <c r="H49" s="26">
        <f>D49/F49</f>
        <v>6901097.4053594219</v>
      </c>
    </row>
    <row r="50" spans="1:19" x14ac:dyDescent="0.25">
      <c r="A50" s="26" t="s">
        <v>36</v>
      </c>
      <c r="B50" s="26">
        <v>2</v>
      </c>
      <c r="C50" s="21" t="s">
        <v>16</v>
      </c>
      <c r="D50" s="26">
        <v>230625</v>
      </c>
      <c r="E50" s="26">
        <v>13521</v>
      </c>
      <c r="F50" s="26">
        <f t="shared" ref="F50:F77" si="0">E50/360000</f>
        <v>3.7558333333333332E-2</v>
      </c>
      <c r="G50" s="26"/>
      <c r="H50" s="26">
        <f t="shared" ref="H50:H77" si="1">D50/F50</f>
        <v>6140448.1917017978</v>
      </c>
    </row>
    <row r="51" spans="1:19" x14ac:dyDescent="0.25">
      <c r="A51" s="26" t="s">
        <v>36</v>
      </c>
      <c r="B51" s="26">
        <v>3</v>
      </c>
      <c r="C51" s="21" t="s">
        <v>16</v>
      </c>
      <c r="D51" s="26">
        <v>206609</v>
      </c>
      <c r="E51" s="26">
        <v>13316</v>
      </c>
      <c r="F51" s="26">
        <f t="shared" si="0"/>
        <v>3.6988888888888891E-2</v>
      </c>
      <c r="G51" s="26"/>
      <c r="H51" s="26">
        <f t="shared" si="1"/>
        <v>5585704.415740462</v>
      </c>
      <c r="J51" s="34" t="s">
        <v>60</v>
      </c>
      <c r="K51" s="34"/>
      <c r="L51" s="19"/>
    </row>
    <row r="52" spans="1:19" x14ac:dyDescent="0.25">
      <c r="A52" s="26" t="s">
        <v>36</v>
      </c>
      <c r="B52" s="26">
        <v>4</v>
      </c>
      <c r="C52" s="21" t="s">
        <v>16</v>
      </c>
      <c r="D52" s="26">
        <v>244976</v>
      </c>
      <c r="E52" s="26">
        <v>14110</v>
      </c>
      <c r="F52" s="26">
        <f t="shared" si="0"/>
        <v>3.9194444444444441E-2</v>
      </c>
      <c r="G52" s="26"/>
      <c r="H52" s="26">
        <f t="shared" si="1"/>
        <v>6250273.5648476267</v>
      </c>
      <c r="J52" s="26" t="s">
        <v>63</v>
      </c>
      <c r="P52" s="26" t="s">
        <v>14</v>
      </c>
    </row>
    <row r="53" spans="1:19" x14ac:dyDescent="0.25">
      <c r="A53" s="31" t="s">
        <v>15</v>
      </c>
      <c r="B53" s="31"/>
      <c r="C53" s="32" t="s">
        <v>16</v>
      </c>
      <c r="D53" s="31">
        <v>12</v>
      </c>
      <c r="E53" s="31">
        <v>13491</v>
      </c>
      <c r="F53" s="31">
        <f t="shared" si="0"/>
        <v>3.7475000000000001E-2</v>
      </c>
      <c r="G53" s="31"/>
      <c r="H53" s="31">
        <f t="shared" si="1"/>
        <v>320.21347565043362</v>
      </c>
      <c r="J53" s="26" t="s">
        <v>75</v>
      </c>
      <c r="P53" s="24"/>
      <c r="Q53" s="23" t="s">
        <v>6</v>
      </c>
      <c r="R53" s="23" t="s">
        <v>7</v>
      </c>
      <c r="S53" s="23" t="s">
        <v>8</v>
      </c>
    </row>
    <row r="54" spans="1:19" x14ac:dyDescent="0.25">
      <c r="A54" s="31" t="s">
        <v>18</v>
      </c>
      <c r="B54" s="31"/>
      <c r="C54" s="32" t="s">
        <v>16</v>
      </c>
      <c r="D54" s="31">
        <v>7</v>
      </c>
      <c r="E54" s="31">
        <v>13734</v>
      </c>
      <c r="F54" s="31">
        <f t="shared" si="0"/>
        <v>3.8150000000000003E-2</v>
      </c>
      <c r="G54" s="31"/>
      <c r="H54" s="31">
        <f t="shared" si="1"/>
        <v>183.48623853211006</v>
      </c>
      <c r="J54" s="26" t="s">
        <v>76</v>
      </c>
      <c r="P54" s="29" t="s">
        <v>9</v>
      </c>
      <c r="Q54" s="26">
        <f>AVERAGE(H49:H52)</f>
        <v>6219380.8944123276</v>
      </c>
      <c r="R54" s="26">
        <f>STDEV(H46:H49)</f>
        <v>3439460.8976483974</v>
      </c>
      <c r="S54" s="26">
        <f>R54/SQRT(4)</f>
        <v>1719730.4488241987</v>
      </c>
    </row>
    <row r="55" spans="1:19" x14ac:dyDescent="0.25">
      <c r="A55" s="31" t="s">
        <v>19</v>
      </c>
      <c r="B55" s="31"/>
      <c r="C55" s="32" t="s">
        <v>16</v>
      </c>
      <c r="D55" s="31">
        <v>9</v>
      </c>
      <c r="E55" s="31">
        <v>14208</v>
      </c>
      <c r="F55" s="31">
        <f t="shared" si="0"/>
        <v>3.9466666666666664E-2</v>
      </c>
      <c r="G55" s="31"/>
      <c r="H55" s="31">
        <f t="shared" si="1"/>
        <v>228.04054054054055</v>
      </c>
      <c r="J55" s="26" t="s">
        <v>77</v>
      </c>
      <c r="P55" s="25" t="s">
        <v>10</v>
      </c>
      <c r="Q55" s="26">
        <f>AVERAGE(H58:H61)</f>
        <v>37804.262112702112</v>
      </c>
      <c r="R55" s="26">
        <f>STDEV(H55:H58)</f>
        <v>19075.619486507647</v>
      </c>
      <c r="S55" s="26">
        <f t="shared" ref="S55:S59" si="2">R55/SQRT(4)</f>
        <v>9537.8097432538234</v>
      </c>
    </row>
    <row r="56" spans="1:19" x14ac:dyDescent="0.25">
      <c r="A56" s="31" t="s">
        <v>20</v>
      </c>
      <c r="B56" s="31"/>
      <c r="C56" s="32" t="s">
        <v>16</v>
      </c>
      <c r="D56" s="31">
        <v>9</v>
      </c>
      <c r="E56" s="31">
        <v>14693</v>
      </c>
      <c r="F56" s="31">
        <f t="shared" si="0"/>
        <v>4.0813888888888886E-2</v>
      </c>
      <c r="G56" s="31"/>
      <c r="H56" s="31">
        <f t="shared" si="1"/>
        <v>220.513169536514</v>
      </c>
      <c r="J56" s="26" t="s">
        <v>78</v>
      </c>
      <c r="P56" s="25" t="s">
        <v>22</v>
      </c>
      <c r="Q56" s="26">
        <f>AVERAGE(H62:H65)</f>
        <v>91475.004514489177</v>
      </c>
      <c r="R56" s="26">
        <f>STDEV(H59:H62)</f>
        <v>28750.291554879925</v>
      </c>
      <c r="S56" s="26">
        <f t="shared" si="2"/>
        <v>14375.145777439962</v>
      </c>
    </row>
    <row r="57" spans="1:19" x14ac:dyDescent="0.25">
      <c r="A57" s="31" t="s">
        <v>21</v>
      </c>
      <c r="B57" s="31"/>
      <c r="C57" s="32" t="s">
        <v>16</v>
      </c>
      <c r="D57" s="31">
        <v>13</v>
      </c>
      <c r="E57" s="31">
        <v>15974</v>
      </c>
      <c r="F57" s="31">
        <f t="shared" si="0"/>
        <v>4.4372222222222223E-2</v>
      </c>
      <c r="G57" s="31"/>
      <c r="H57" s="31">
        <f t="shared" si="1"/>
        <v>292.97608613997744</v>
      </c>
      <c r="J57" s="26" t="s">
        <v>79</v>
      </c>
      <c r="P57" s="25" t="s">
        <v>23</v>
      </c>
      <c r="Q57" s="26">
        <f>AVERAGE(H66:H69)</f>
        <v>118079.73377965023</v>
      </c>
      <c r="R57" s="26">
        <f>STDEV(H63:H66)</f>
        <v>19620.575743268335</v>
      </c>
      <c r="S57" s="26">
        <f t="shared" si="2"/>
        <v>9810.2878716341675</v>
      </c>
    </row>
    <row r="58" spans="1:19" x14ac:dyDescent="0.25">
      <c r="A58" s="26" t="s">
        <v>35</v>
      </c>
      <c r="B58" s="26">
        <v>1</v>
      </c>
      <c r="C58" s="21" t="s">
        <v>16</v>
      </c>
      <c r="D58" s="26">
        <v>1561</v>
      </c>
      <c r="E58" s="26">
        <v>14635</v>
      </c>
      <c r="F58" s="26">
        <f t="shared" si="0"/>
        <v>4.0652777777777781E-2</v>
      </c>
      <c r="G58" s="26"/>
      <c r="H58" s="26">
        <f t="shared" si="1"/>
        <v>38398.360095661083</v>
      </c>
      <c r="J58" s="26" t="s">
        <v>80</v>
      </c>
      <c r="P58" s="25" t="s">
        <v>24</v>
      </c>
      <c r="Q58" s="26">
        <f>AVERAGE(H70:H73)</f>
        <v>83957.843818644207</v>
      </c>
      <c r="R58" s="26">
        <f>STDEV(H67:H70)</f>
        <v>22520.800784326831</v>
      </c>
      <c r="S58" s="26">
        <f t="shared" si="2"/>
        <v>11260.400392163416</v>
      </c>
    </row>
    <row r="59" spans="1:19" x14ac:dyDescent="0.25">
      <c r="A59" s="26" t="s">
        <v>35</v>
      </c>
      <c r="B59" s="26">
        <v>2</v>
      </c>
      <c r="C59" s="21" t="s">
        <v>16</v>
      </c>
      <c r="D59" s="26">
        <v>1282</v>
      </c>
      <c r="E59" s="26">
        <v>14919</v>
      </c>
      <c r="F59" s="26">
        <f t="shared" si="0"/>
        <v>4.1441666666666668E-2</v>
      </c>
      <c r="G59" s="26"/>
      <c r="H59" s="26">
        <f t="shared" si="1"/>
        <v>30935.049266036596</v>
      </c>
      <c r="P59" s="25" t="s">
        <v>25</v>
      </c>
      <c r="Q59" s="26">
        <f>AVERAGE(H74:H77)</f>
        <v>85797.954557272606</v>
      </c>
      <c r="R59" s="26">
        <f>STDEV(H71:H74)</f>
        <v>5673.0199927504482</v>
      </c>
      <c r="S59" s="26">
        <f t="shared" si="2"/>
        <v>2836.5099963752241</v>
      </c>
    </row>
    <row r="60" spans="1:19" x14ac:dyDescent="0.25">
      <c r="A60" s="26" t="s">
        <v>35</v>
      </c>
      <c r="B60" s="26">
        <v>3</v>
      </c>
      <c r="C60" s="21" t="s">
        <v>16</v>
      </c>
      <c r="D60" s="26">
        <v>1771</v>
      </c>
      <c r="E60" s="26">
        <v>14780</v>
      </c>
      <c r="F60" s="26">
        <f t="shared" si="0"/>
        <v>4.1055555555555553E-2</v>
      </c>
      <c r="G60" s="26"/>
      <c r="H60" s="26">
        <f t="shared" si="1"/>
        <v>43136.67117726658</v>
      </c>
    </row>
    <row r="61" spans="1:19" x14ac:dyDescent="0.25">
      <c r="A61" s="26" t="s">
        <v>35</v>
      </c>
      <c r="B61" s="26">
        <v>4</v>
      </c>
      <c r="C61" s="21" t="s">
        <v>16</v>
      </c>
      <c r="D61" s="26">
        <v>1553</v>
      </c>
      <c r="E61" s="26">
        <v>14429</v>
      </c>
      <c r="F61" s="26">
        <f t="shared" si="0"/>
        <v>4.0080555555555557E-2</v>
      </c>
      <c r="G61" s="26"/>
      <c r="H61" s="26">
        <f t="shared" si="1"/>
        <v>38746.9679118442</v>
      </c>
    </row>
    <row r="62" spans="1:19" x14ac:dyDescent="0.25">
      <c r="A62" s="19" t="s">
        <v>34</v>
      </c>
      <c r="B62" s="19">
        <v>1</v>
      </c>
      <c r="C62" s="9" t="s">
        <v>16</v>
      </c>
      <c r="D62" s="19">
        <v>3795</v>
      </c>
      <c r="E62" s="19">
        <v>14501</v>
      </c>
      <c r="F62" s="19">
        <f t="shared" si="0"/>
        <v>4.0280555555555556E-2</v>
      </c>
      <c r="G62" s="19"/>
      <c r="H62" s="19">
        <f t="shared" si="1"/>
        <v>94214.192124681053</v>
      </c>
    </row>
    <row r="63" spans="1:19" x14ac:dyDescent="0.25">
      <c r="A63" s="19" t="s">
        <v>34</v>
      </c>
      <c r="B63" s="19">
        <v>2</v>
      </c>
      <c r="C63" s="9" t="s">
        <v>16</v>
      </c>
      <c r="D63" s="19">
        <v>3027</v>
      </c>
      <c r="E63" s="19">
        <v>12768</v>
      </c>
      <c r="F63" s="19">
        <f t="shared" si="0"/>
        <v>3.5466666666666667E-2</v>
      </c>
      <c r="G63" s="19"/>
      <c r="H63" s="19">
        <f t="shared" si="1"/>
        <v>85347.744360902259</v>
      </c>
    </row>
    <row r="64" spans="1:19" x14ac:dyDescent="0.25">
      <c r="A64" s="19" t="s">
        <v>34</v>
      </c>
      <c r="B64" s="19">
        <v>3</v>
      </c>
      <c r="C64" s="9" t="s">
        <v>16</v>
      </c>
      <c r="D64" s="19">
        <v>3189</v>
      </c>
      <c r="E64" s="19">
        <v>12922</v>
      </c>
      <c r="F64" s="19">
        <f t="shared" si="0"/>
        <v>3.5894444444444444E-2</v>
      </c>
      <c r="G64" s="19"/>
      <c r="H64" s="19">
        <f t="shared" si="1"/>
        <v>88843.83222411391</v>
      </c>
    </row>
    <row r="65" spans="1:8" x14ac:dyDescent="0.25">
      <c r="A65" s="19" t="s">
        <v>34</v>
      </c>
      <c r="B65" s="19">
        <v>4</v>
      </c>
      <c r="C65" s="9" t="s">
        <v>16</v>
      </c>
      <c r="D65" s="19">
        <v>3532</v>
      </c>
      <c r="E65" s="19">
        <v>13042</v>
      </c>
      <c r="F65" s="19">
        <f t="shared" si="0"/>
        <v>3.6227777777777775E-2</v>
      </c>
      <c r="G65" s="19"/>
      <c r="H65" s="19">
        <f t="shared" si="1"/>
        <v>97494.249348259473</v>
      </c>
    </row>
    <row r="66" spans="1:8" x14ac:dyDescent="0.25">
      <c r="A66" s="26" t="s">
        <v>33</v>
      </c>
      <c r="B66" s="26">
        <v>1</v>
      </c>
      <c r="C66" s="21" t="s">
        <v>16</v>
      </c>
      <c r="D66" s="26">
        <v>4813</v>
      </c>
      <c r="E66" s="26">
        <v>13489</v>
      </c>
      <c r="F66" s="26">
        <f t="shared" si="0"/>
        <v>3.7469444444444444E-2</v>
      </c>
      <c r="G66" s="26"/>
      <c r="H66" s="26">
        <f t="shared" si="1"/>
        <v>128451.33071391504</v>
      </c>
    </row>
    <row r="67" spans="1:8" x14ac:dyDescent="0.25">
      <c r="A67" s="26" t="s">
        <v>33</v>
      </c>
      <c r="B67" s="26">
        <v>2</v>
      </c>
      <c r="C67" s="21" t="s">
        <v>16</v>
      </c>
      <c r="D67" s="26">
        <v>4970</v>
      </c>
      <c r="E67" s="26">
        <v>12594</v>
      </c>
      <c r="F67" s="26">
        <f t="shared" si="0"/>
        <v>3.4983333333333332E-2</v>
      </c>
      <c r="G67" s="26"/>
      <c r="H67" s="26">
        <f t="shared" si="1"/>
        <v>142067.65126250597</v>
      </c>
    </row>
    <row r="68" spans="1:8" x14ac:dyDescent="0.25">
      <c r="A68" s="26" t="s">
        <v>33</v>
      </c>
      <c r="B68" s="26">
        <v>3</v>
      </c>
      <c r="C68" s="21" t="s">
        <v>16</v>
      </c>
      <c r="D68" s="26">
        <v>3840</v>
      </c>
      <c r="E68" s="26">
        <v>13204</v>
      </c>
      <c r="F68" s="26">
        <f t="shared" si="0"/>
        <v>3.6677777777777774E-2</v>
      </c>
      <c r="G68" s="26"/>
      <c r="H68" s="26">
        <f t="shared" si="1"/>
        <v>104695.5468039988</v>
      </c>
    </row>
    <row r="69" spans="1:8" x14ac:dyDescent="0.25">
      <c r="A69" s="26" t="s">
        <v>33</v>
      </c>
      <c r="B69" s="26">
        <v>4</v>
      </c>
      <c r="C69" s="21" t="s">
        <v>16</v>
      </c>
      <c r="D69" s="26">
        <v>3728</v>
      </c>
      <c r="E69" s="26">
        <v>13821</v>
      </c>
      <c r="F69" s="26">
        <f t="shared" si="0"/>
        <v>3.8391666666666664E-2</v>
      </c>
      <c r="G69" s="26"/>
      <c r="H69" s="26">
        <f t="shared" si="1"/>
        <v>97104.406338181041</v>
      </c>
    </row>
    <row r="70" spans="1:8" x14ac:dyDescent="0.25">
      <c r="A70" s="19" t="s">
        <v>32</v>
      </c>
      <c r="B70" s="19">
        <v>1</v>
      </c>
      <c r="C70" s="9" t="s">
        <v>16</v>
      </c>
      <c r="D70" s="19">
        <v>3510</v>
      </c>
      <c r="E70" s="19">
        <v>13642</v>
      </c>
      <c r="F70" s="19">
        <f t="shared" si="0"/>
        <v>3.7894444444444446E-2</v>
      </c>
      <c r="G70" s="19"/>
      <c r="H70" s="19">
        <f t="shared" si="1"/>
        <v>92625.714704588769</v>
      </c>
    </row>
    <row r="71" spans="1:8" x14ac:dyDescent="0.25">
      <c r="A71" s="19" t="s">
        <v>32</v>
      </c>
      <c r="B71" s="19">
        <v>2</v>
      </c>
      <c r="C71" s="9" t="s">
        <v>16</v>
      </c>
      <c r="D71" s="19">
        <v>3232</v>
      </c>
      <c r="E71" s="19">
        <v>13340</v>
      </c>
      <c r="F71" s="19">
        <f t="shared" si="0"/>
        <v>3.7055555555555557E-2</v>
      </c>
      <c r="G71" s="19"/>
      <c r="H71" s="19">
        <f t="shared" si="1"/>
        <v>87220.389805097453</v>
      </c>
    </row>
    <row r="72" spans="1:8" x14ac:dyDescent="0.25">
      <c r="A72" s="19" t="s">
        <v>32</v>
      </c>
      <c r="B72" s="19">
        <v>3</v>
      </c>
      <c r="C72" s="9" t="s">
        <v>16</v>
      </c>
      <c r="D72" s="19">
        <v>3089</v>
      </c>
      <c r="E72" s="19">
        <v>14277</v>
      </c>
      <c r="F72" s="19">
        <f t="shared" si="0"/>
        <v>3.965833333333333E-2</v>
      </c>
      <c r="G72" s="19"/>
      <c r="H72" s="19">
        <f t="shared" si="1"/>
        <v>77890.31309098551</v>
      </c>
    </row>
    <row r="73" spans="1:8" x14ac:dyDescent="0.25">
      <c r="A73" s="19" t="s">
        <v>32</v>
      </c>
      <c r="B73" s="19">
        <v>4</v>
      </c>
      <c r="C73" s="9" t="s">
        <v>16</v>
      </c>
      <c r="D73" s="19">
        <v>2947</v>
      </c>
      <c r="E73" s="19">
        <v>13585</v>
      </c>
      <c r="F73" s="19">
        <f t="shared" si="0"/>
        <v>3.7736111111111109E-2</v>
      </c>
      <c r="G73" s="19"/>
      <c r="H73" s="19">
        <f t="shared" si="1"/>
        <v>78094.957673905054</v>
      </c>
    </row>
    <row r="74" spans="1:8" x14ac:dyDescent="0.25">
      <c r="A74" s="26" t="s">
        <v>31</v>
      </c>
      <c r="B74" s="26">
        <v>1</v>
      </c>
      <c r="C74" s="21" t="s">
        <v>16</v>
      </c>
      <c r="D74" s="26">
        <v>2931</v>
      </c>
      <c r="E74" s="26">
        <v>11943</v>
      </c>
      <c r="F74" s="26">
        <f t="shared" si="0"/>
        <v>3.3175000000000003E-2</v>
      </c>
      <c r="G74" s="26"/>
      <c r="H74" s="26">
        <f t="shared" si="1"/>
        <v>88349.6608892238</v>
      </c>
    </row>
    <row r="75" spans="1:8" x14ac:dyDescent="0.25">
      <c r="A75" s="26" t="s">
        <v>31</v>
      </c>
      <c r="B75" s="26">
        <v>2</v>
      </c>
      <c r="C75" s="21" t="s">
        <v>16</v>
      </c>
      <c r="D75" s="26">
        <v>2612</v>
      </c>
      <c r="E75" s="26">
        <v>13846</v>
      </c>
      <c r="F75" s="26">
        <f t="shared" si="0"/>
        <v>3.8461111111111113E-2</v>
      </c>
      <c r="G75" s="26"/>
      <c r="H75" s="26">
        <f t="shared" si="1"/>
        <v>67912.75458616206</v>
      </c>
    </row>
    <row r="76" spans="1:8" x14ac:dyDescent="0.25">
      <c r="A76" s="26" t="s">
        <v>31</v>
      </c>
      <c r="B76" s="26">
        <v>3</v>
      </c>
      <c r="C76" s="21" t="s">
        <v>16</v>
      </c>
      <c r="D76" s="26">
        <v>3181</v>
      </c>
      <c r="E76" s="26">
        <v>12480</v>
      </c>
      <c r="F76" s="26">
        <f t="shared" si="0"/>
        <v>3.4666666666666665E-2</v>
      </c>
      <c r="G76" s="26"/>
      <c r="H76" s="26">
        <f t="shared" si="1"/>
        <v>91759.61538461539</v>
      </c>
    </row>
    <row r="77" spans="1:8" ht="15.75" thickBot="1" x14ac:dyDescent="0.3">
      <c r="A77" s="30" t="s">
        <v>31</v>
      </c>
      <c r="B77" s="30">
        <v>4</v>
      </c>
      <c r="C77" s="28" t="s">
        <v>16</v>
      </c>
      <c r="D77" s="30">
        <v>3332</v>
      </c>
      <c r="E77" s="30">
        <v>12604</v>
      </c>
      <c r="F77" s="30">
        <f t="shared" si="0"/>
        <v>3.5011111111111111E-2</v>
      </c>
      <c r="G77" s="30"/>
      <c r="H77" s="30">
        <f t="shared" si="1"/>
        <v>95169.787369089172</v>
      </c>
    </row>
    <row r="78" spans="1:8" x14ac:dyDescent="0.25">
      <c r="A78" s="26" t="s">
        <v>36</v>
      </c>
      <c r="B78" s="26">
        <v>1</v>
      </c>
      <c r="C78" s="21" t="s">
        <v>16</v>
      </c>
      <c r="D78" s="26">
        <v>282548</v>
      </c>
      <c r="E78" s="21">
        <v>13247</v>
      </c>
      <c r="F78" s="21">
        <v>3.6797222222222224E-2</v>
      </c>
      <c r="H78" s="21">
        <v>7678514.3806144781</v>
      </c>
    </row>
    <row r="79" spans="1:8" x14ac:dyDescent="0.25">
      <c r="A79" s="26" t="s">
        <v>36</v>
      </c>
      <c r="B79" s="26">
        <v>2</v>
      </c>
      <c r="C79" s="21" t="s">
        <v>16</v>
      </c>
      <c r="D79" s="26">
        <v>212525</v>
      </c>
      <c r="E79" s="21">
        <v>12444</v>
      </c>
      <c r="F79" s="21">
        <v>3.4566666666666669E-2</v>
      </c>
      <c r="H79" s="21">
        <v>6148264.2237222753</v>
      </c>
    </row>
    <row r="80" spans="1:8" x14ac:dyDescent="0.25">
      <c r="A80" s="26" t="s">
        <v>36</v>
      </c>
      <c r="B80" s="26">
        <v>3</v>
      </c>
      <c r="C80" s="21" t="s">
        <v>16</v>
      </c>
      <c r="D80" s="26">
        <v>208479</v>
      </c>
      <c r="E80" s="21">
        <v>13694</v>
      </c>
      <c r="F80" s="21">
        <v>3.8038888888888886E-2</v>
      </c>
      <c r="H80" s="21">
        <v>5480680.5900394339</v>
      </c>
    </row>
    <row r="81" spans="1:19" x14ac:dyDescent="0.25">
      <c r="A81" s="26" t="s">
        <v>36</v>
      </c>
      <c r="B81" s="26">
        <v>4</v>
      </c>
      <c r="C81" s="21" t="s">
        <v>16</v>
      </c>
      <c r="D81" s="26">
        <v>258692</v>
      </c>
      <c r="E81" s="21">
        <v>12588</v>
      </c>
      <c r="F81" s="21">
        <v>3.4966666666666667E-2</v>
      </c>
      <c r="H81" s="21">
        <v>7398245.948522402</v>
      </c>
      <c r="J81" s="34" t="s">
        <v>60</v>
      </c>
      <c r="K81" s="34"/>
      <c r="L81" s="19"/>
    </row>
    <row r="82" spans="1:19" x14ac:dyDescent="0.25">
      <c r="A82" s="31" t="s">
        <v>15</v>
      </c>
      <c r="B82" s="31"/>
      <c r="C82" s="32" t="s">
        <v>16</v>
      </c>
      <c r="D82" s="31">
        <v>3</v>
      </c>
      <c r="E82" s="32">
        <v>13658</v>
      </c>
      <c r="F82" s="32">
        <v>3.793888888888889E-2</v>
      </c>
      <c r="G82" s="31"/>
      <c r="H82" s="32">
        <v>79.074535071020648</v>
      </c>
      <c r="J82" s="26" t="s">
        <v>63</v>
      </c>
      <c r="P82" s="26" t="s">
        <v>14</v>
      </c>
    </row>
    <row r="83" spans="1:19" x14ac:dyDescent="0.25">
      <c r="A83" s="31" t="s">
        <v>45</v>
      </c>
      <c r="B83" s="31"/>
      <c r="C83" s="32" t="s">
        <v>16</v>
      </c>
      <c r="D83" s="31">
        <v>1</v>
      </c>
      <c r="E83" s="32">
        <v>13954</v>
      </c>
      <c r="F83" s="32">
        <v>3.8761111111111114E-2</v>
      </c>
      <c r="G83" s="31"/>
      <c r="H83" s="32">
        <v>25.799054034685394</v>
      </c>
      <c r="J83" s="26" t="s">
        <v>81</v>
      </c>
      <c r="P83" s="24"/>
      <c r="Q83" s="23" t="s">
        <v>6</v>
      </c>
      <c r="R83" s="23" t="s">
        <v>7</v>
      </c>
      <c r="S83" s="23" t="s">
        <v>8</v>
      </c>
    </row>
    <row r="84" spans="1:19" x14ac:dyDescent="0.25">
      <c r="A84" s="31" t="s">
        <v>46</v>
      </c>
      <c r="B84" s="31"/>
      <c r="C84" s="32" t="s">
        <v>16</v>
      </c>
      <c r="D84" s="31">
        <v>1</v>
      </c>
      <c r="E84" s="32">
        <v>13642</v>
      </c>
      <c r="F84" s="32">
        <v>3.7894444444444446E-2</v>
      </c>
      <c r="G84" s="31"/>
      <c r="H84" s="32">
        <v>26.389092508429847</v>
      </c>
      <c r="J84" s="26" t="s">
        <v>82</v>
      </c>
      <c r="P84" s="29" t="s">
        <v>9</v>
      </c>
      <c r="Q84">
        <f>AVERAGE(H78:H81)</f>
        <v>6676426.2857246473</v>
      </c>
      <c r="R84">
        <f>STDEV(H78:H81)</f>
        <v>1038262.508233462</v>
      </c>
      <c r="S84">
        <f>R84/(SQRT(4))</f>
        <v>519131.254116731</v>
      </c>
    </row>
    <row r="85" spans="1:19" x14ac:dyDescent="0.25">
      <c r="A85" s="26" t="s">
        <v>35</v>
      </c>
      <c r="B85" s="26">
        <v>1</v>
      </c>
      <c r="C85" s="21" t="s">
        <v>16</v>
      </c>
      <c r="D85">
        <v>945</v>
      </c>
      <c r="E85">
        <v>13265</v>
      </c>
      <c r="F85">
        <v>3.6847222222222226E-2</v>
      </c>
      <c r="H85">
        <v>25646.437994722954</v>
      </c>
      <c r="J85" s="26" t="s">
        <v>83</v>
      </c>
      <c r="P85" s="25" t="s">
        <v>10</v>
      </c>
      <c r="Q85">
        <f>AVERAGE(H85:H88)</f>
        <v>24309.328705620919</v>
      </c>
      <c r="R85">
        <f>STDEV(H85:H88)</f>
        <v>1689.5379711272697</v>
      </c>
      <c r="S85" s="26">
        <f t="shared" ref="S85:S87" si="3">R85/(SQRT(4))</f>
        <v>844.76898556363483</v>
      </c>
    </row>
    <row r="86" spans="1:19" x14ac:dyDescent="0.25">
      <c r="A86" s="26" t="s">
        <v>35</v>
      </c>
      <c r="B86" s="26">
        <v>2</v>
      </c>
      <c r="C86" s="21" t="s">
        <v>16</v>
      </c>
      <c r="D86">
        <v>852</v>
      </c>
      <c r="E86">
        <v>13454</v>
      </c>
      <c r="F86" s="26">
        <v>3.7372222222222223E-2</v>
      </c>
      <c r="H86" s="26">
        <v>22797.680987067044</v>
      </c>
      <c r="P86" s="25" t="s">
        <v>53</v>
      </c>
      <c r="Q86">
        <f>AVERAGE(H89:H92)</f>
        <v>91475.743319922913</v>
      </c>
      <c r="R86">
        <f>STDEV(H89:H92)</f>
        <v>6467.2664676484592</v>
      </c>
      <c r="S86" s="26">
        <f t="shared" si="3"/>
        <v>3233.6332338242296</v>
      </c>
    </row>
    <row r="87" spans="1:19" x14ac:dyDescent="0.25">
      <c r="A87" s="26" t="s">
        <v>35</v>
      </c>
      <c r="B87" s="26">
        <v>3</v>
      </c>
      <c r="C87" s="21" t="s">
        <v>16</v>
      </c>
      <c r="D87">
        <v>868</v>
      </c>
      <c r="E87">
        <v>13645</v>
      </c>
      <c r="F87" s="26">
        <v>3.7902777777777778E-2</v>
      </c>
      <c r="H87" s="26">
        <v>22900.696225723706</v>
      </c>
      <c r="P87" s="25" t="s">
        <v>54</v>
      </c>
      <c r="Q87">
        <f>AVERAGE(H93:H96)</f>
        <v>118079.95042525846</v>
      </c>
      <c r="R87">
        <f>STDEV(H93:H96)</f>
        <v>14382.901340483608</v>
      </c>
      <c r="S87" s="26">
        <f t="shared" si="3"/>
        <v>7191.4506702418039</v>
      </c>
    </row>
    <row r="88" spans="1:19" x14ac:dyDescent="0.25">
      <c r="A88" s="26" t="s">
        <v>35</v>
      </c>
      <c r="B88" s="26">
        <v>4</v>
      </c>
      <c r="C88" s="21" t="s">
        <v>16</v>
      </c>
      <c r="D88">
        <v>934</v>
      </c>
      <c r="E88">
        <v>12986</v>
      </c>
      <c r="F88" s="26">
        <v>3.6072222222222221E-2</v>
      </c>
      <c r="H88" s="26">
        <v>25892.499614969969</v>
      </c>
    </row>
    <row r="89" spans="1:19" x14ac:dyDescent="0.25">
      <c r="A89" s="19" t="s">
        <v>47</v>
      </c>
      <c r="B89" s="19">
        <v>1</v>
      </c>
      <c r="C89" s="9" t="s">
        <v>16</v>
      </c>
      <c r="D89" s="19">
        <v>2914</v>
      </c>
      <c r="E89" s="19">
        <v>12585</v>
      </c>
      <c r="F89" s="19">
        <v>3.4958333333333334E-2</v>
      </c>
      <c r="G89" s="19"/>
      <c r="H89" s="19">
        <v>83356.376638855785</v>
      </c>
    </row>
    <row r="90" spans="1:19" x14ac:dyDescent="0.25">
      <c r="A90" s="19" t="s">
        <v>47</v>
      </c>
      <c r="B90" s="19">
        <v>2</v>
      </c>
      <c r="C90" s="9" t="s">
        <v>16</v>
      </c>
      <c r="D90" s="19">
        <v>3215</v>
      </c>
      <c r="E90" s="19">
        <v>12940</v>
      </c>
      <c r="F90" s="19">
        <v>3.5944444444444446E-2</v>
      </c>
      <c r="G90" s="19"/>
      <c r="H90" s="19">
        <v>89443.585780525493</v>
      </c>
      <c r="Q90">
        <f>Q86/Q85</f>
        <v>3.7629892798632261</v>
      </c>
    </row>
    <row r="91" spans="1:19" x14ac:dyDescent="0.25">
      <c r="A91" s="19" t="s">
        <v>47</v>
      </c>
      <c r="B91" s="19">
        <v>3</v>
      </c>
      <c r="C91" s="9" t="s">
        <v>16</v>
      </c>
      <c r="D91" s="19">
        <v>3419</v>
      </c>
      <c r="E91" s="19">
        <v>12935</v>
      </c>
      <c r="F91" s="19">
        <v>3.5930555555555556E-2</v>
      </c>
      <c r="G91" s="19"/>
      <c r="H91" s="19">
        <v>95155.778894472358</v>
      </c>
      <c r="Q91">
        <f>Q87/Q85</f>
        <v>4.8573924790426419</v>
      </c>
    </row>
    <row r="92" spans="1:19" x14ac:dyDescent="0.25">
      <c r="A92" s="19" t="s">
        <v>47</v>
      </c>
      <c r="B92" s="19">
        <v>4</v>
      </c>
      <c r="C92" s="9" t="s">
        <v>16</v>
      </c>
      <c r="D92" s="19">
        <v>3568</v>
      </c>
      <c r="E92" s="19">
        <v>13114</v>
      </c>
      <c r="F92" s="19">
        <v>3.6427777777777781E-2</v>
      </c>
      <c r="G92" s="19"/>
      <c r="H92" s="19">
        <v>97947.231965838029</v>
      </c>
    </row>
    <row r="93" spans="1:19" x14ac:dyDescent="0.25">
      <c r="A93" t="s">
        <v>48</v>
      </c>
      <c r="B93" s="26">
        <v>1</v>
      </c>
      <c r="C93" s="21" t="s">
        <v>16</v>
      </c>
      <c r="D93">
        <v>4001</v>
      </c>
      <c r="E93">
        <v>13027</v>
      </c>
      <c r="F93">
        <v>3.6186111111111113E-2</v>
      </c>
      <c r="H93">
        <v>110567.28333461272</v>
      </c>
    </row>
    <row r="94" spans="1:19" x14ac:dyDescent="0.25">
      <c r="A94" s="26" t="s">
        <v>48</v>
      </c>
      <c r="B94" s="26">
        <v>2</v>
      </c>
      <c r="C94" s="21" t="s">
        <v>16</v>
      </c>
      <c r="D94" s="26">
        <v>4545</v>
      </c>
      <c r="E94">
        <v>13545</v>
      </c>
      <c r="F94" s="26">
        <v>3.7624999999999999E-2</v>
      </c>
      <c r="H94" s="26">
        <v>120797.34219269104</v>
      </c>
    </row>
    <row r="95" spans="1:19" x14ac:dyDescent="0.25">
      <c r="A95" s="26" t="s">
        <v>48</v>
      </c>
      <c r="B95" s="26">
        <v>3</v>
      </c>
      <c r="C95" s="21" t="s">
        <v>16</v>
      </c>
      <c r="D95" s="26">
        <v>4932</v>
      </c>
      <c r="E95">
        <v>12961</v>
      </c>
      <c r="F95" s="26">
        <v>3.6002777777777779E-2</v>
      </c>
      <c r="H95" s="26">
        <v>136989.42982794537</v>
      </c>
    </row>
    <row r="96" spans="1:19" x14ac:dyDescent="0.25">
      <c r="A96" s="26" t="s">
        <v>48</v>
      </c>
      <c r="B96" s="26">
        <v>4</v>
      </c>
      <c r="C96" s="21" t="s">
        <v>16</v>
      </c>
      <c r="D96" s="26">
        <v>3912</v>
      </c>
      <c r="E96">
        <v>13546</v>
      </c>
      <c r="F96" s="26">
        <v>3.7627777777777781E-2</v>
      </c>
      <c r="H96" s="26">
        <v>103965.74634578472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1"/>
  <sheetViews>
    <sheetView tabSelected="1" topLeftCell="A78" workbookViewId="0">
      <selection activeCell="N96" sqref="N96:N103"/>
    </sheetView>
  </sheetViews>
  <sheetFormatPr defaultRowHeight="15" x14ac:dyDescent="0.25"/>
  <cols>
    <col min="1" max="1" width="22.140625" customWidth="1"/>
    <col min="2" max="2" width="10.42578125" style="26" customWidth="1"/>
    <col min="3" max="3" width="15.85546875" style="26" customWidth="1"/>
    <col min="6" max="6" width="9.140625" style="26"/>
    <col min="11" max="13" width="9.140625" style="26"/>
    <col min="14" max="14" width="15.85546875" style="26" customWidth="1"/>
    <col min="15" max="15" width="9.140625" style="26"/>
    <col min="17" max="17" width="13.28515625" customWidth="1"/>
  </cols>
  <sheetData>
    <row r="1" spans="1:17" ht="15.75" thickBot="1" x14ac:dyDescent="0.3">
      <c r="A1" s="33" t="s">
        <v>0</v>
      </c>
      <c r="B1" s="33" t="s">
        <v>43</v>
      </c>
      <c r="C1" s="33" t="s">
        <v>29</v>
      </c>
      <c r="D1" s="33" t="s">
        <v>145</v>
      </c>
      <c r="E1" s="33" t="s">
        <v>4</v>
      </c>
      <c r="F1" s="35" t="s">
        <v>121</v>
      </c>
      <c r="H1" s="26"/>
      <c r="I1" s="26"/>
      <c r="J1" s="26"/>
      <c r="M1"/>
      <c r="N1"/>
      <c r="O1"/>
    </row>
    <row r="2" spans="1:17" x14ac:dyDescent="0.25">
      <c r="A2" s="20" t="s">
        <v>36</v>
      </c>
      <c r="B2" s="20">
        <v>1</v>
      </c>
      <c r="C2" s="21" t="s">
        <v>16</v>
      </c>
      <c r="D2" s="20"/>
      <c r="E2" s="20">
        <v>1947358.6654309544</v>
      </c>
      <c r="F2" s="20"/>
      <c r="H2" s="26"/>
      <c r="I2" s="26"/>
      <c r="J2" s="26"/>
      <c r="M2"/>
      <c r="N2"/>
      <c r="O2"/>
    </row>
    <row r="3" spans="1:17" x14ac:dyDescent="0.25">
      <c r="A3" s="20" t="s">
        <v>36</v>
      </c>
      <c r="B3" s="20">
        <v>2</v>
      </c>
      <c r="C3" s="21" t="s">
        <v>16</v>
      </c>
      <c r="D3" s="20"/>
      <c r="E3" s="20">
        <v>1748365.2002092171</v>
      </c>
      <c r="F3" s="20"/>
      <c r="H3" s="34" t="s">
        <v>60</v>
      </c>
      <c r="I3" s="34"/>
      <c r="J3" s="19"/>
      <c r="M3"/>
      <c r="N3"/>
      <c r="O3"/>
    </row>
    <row r="4" spans="1:17" x14ac:dyDescent="0.25">
      <c r="A4" s="20" t="s">
        <v>36</v>
      </c>
      <c r="B4" s="20">
        <v>3</v>
      </c>
      <c r="C4" s="21" t="s">
        <v>16</v>
      </c>
      <c r="D4" s="20"/>
      <c r="E4" s="20">
        <v>1409037.8253991085</v>
      </c>
      <c r="F4" s="20"/>
      <c r="H4" s="26" t="s">
        <v>84</v>
      </c>
      <c r="I4" s="26"/>
      <c r="J4" s="26"/>
      <c r="M4"/>
      <c r="N4" s="26" t="s">
        <v>52</v>
      </c>
      <c r="O4"/>
    </row>
    <row r="5" spans="1:17" x14ac:dyDescent="0.25">
      <c r="A5" s="20" t="s">
        <v>36</v>
      </c>
      <c r="B5" s="20">
        <v>4</v>
      </c>
      <c r="C5" s="21" t="s">
        <v>16</v>
      </c>
      <c r="D5" s="20"/>
      <c r="E5" s="20">
        <v>1420808.6402658545</v>
      </c>
      <c r="F5" s="20"/>
      <c r="H5" s="26" t="s">
        <v>85</v>
      </c>
      <c r="I5" s="26"/>
      <c r="J5" s="26"/>
      <c r="M5"/>
      <c r="N5" t="s">
        <v>55</v>
      </c>
      <c r="O5"/>
    </row>
    <row r="6" spans="1:17" x14ac:dyDescent="0.25">
      <c r="A6" s="31" t="s">
        <v>15</v>
      </c>
      <c r="B6" s="31"/>
      <c r="C6" s="32" t="s">
        <v>16</v>
      </c>
      <c r="D6" s="31"/>
      <c r="E6" s="31">
        <v>1615.8489397926016</v>
      </c>
      <c r="F6" s="31"/>
      <c r="H6" s="26" t="s">
        <v>86</v>
      </c>
      <c r="I6" s="26"/>
      <c r="J6" s="26"/>
      <c r="M6"/>
      <c r="N6" s="24"/>
      <c r="O6" s="23" t="s">
        <v>6</v>
      </c>
      <c r="P6" s="23" t="s">
        <v>7</v>
      </c>
      <c r="Q6" s="23" t="s">
        <v>8</v>
      </c>
    </row>
    <row r="7" spans="1:17" x14ac:dyDescent="0.25">
      <c r="A7" s="31" t="s">
        <v>26</v>
      </c>
      <c r="B7" s="31"/>
      <c r="C7" s="32" t="s">
        <v>16</v>
      </c>
      <c r="D7" s="31"/>
      <c r="E7" s="31">
        <v>10484.812388326385</v>
      </c>
      <c r="F7" s="31"/>
      <c r="H7" s="26" t="s">
        <v>87</v>
      </c>
      <c r="I7" s="26"/>
      <c r="J7" s="26"/>
      <c r="M7"/>
      <c r="N7" s="25" t="s">
        <v>9</v>
      </c>
      <c r="O7" s="26">
        <v>1631392.5828262838</v>
      </c>
      <c r="P7" s="26">
        <v>262871.57421368716</v>
      </c>
      <c r="Q7" s="26">
        <v>131435.78710684358</v>
      </c>
    </row>
    <row r="8" spans="1:17" x14ac:dyDescent="0.25">
      <c r="A8" s="31" t="s">
        <v>27</v>
      </c>
      <c r="B8" s="31"/>
      <c r="C8" s="32" t="s">
        <v>16</v>
      </c>
      <c r="D8" s="31"/>
      <c r="E8" s="31">
        <v>962.17105263157896</v>
      </c>
      <c r="F8" s="31"/>
      <c r="H8" s="26" t="s">
        <v>88</v>
      </c>
      <c r="I8" s="26"/>
      <c r="J8" s="26"/>
      <c r="M8"/>
      <c r="N8" s="27" t="s">
        <v>10</v>
      </c>
      <c r="O8" s="26">
        <v>78975.799125101519</v>
      </c>
      <c r="P8" s="26">
        <v>14335.918257893385</v>
      </c>
      <c r="Q8" s="26">
        <v>7167.9591289466925</v>
      </c>
    </row>
    <row r="9" spans="1:17" x14ac:dyDescent="0.25">
      <c r="A9" s="32" t="s">
        <v>28</v>
      </c>
      <c r="B9" s="32"/>
      <c r="C9" s="32" t="s">
        <v>16</v>
      </c>
      <c r="D9" s="31"/>
      <c r="E9" s="32">
        <v>1117.096018735363</v>
      </c>
      <c r="F9" s="32"/>
      <c r="H9" s="26" t="s">
        <v>89</v>
      </c>
      <c r="I9" s="26"/>
      <c r="J9" s="26"/>
      <c r="M9"/>
      <c r="N9" s="25" t="s">
        <v>49</v>
      </c>
      <c r="O9">
        <v>138204.23696943885</v>
      </c>
      <c r="P9">
        <v>6885.04507154777</v>
      </c>
      <c r="Q9">
        <v>3975.0826254408116</v>
      </c>
    </row>
    <row r="10" spans="1:17" x14ac:dyDescent="0.25">
      <c r="A10" s="26" t="s">
        <v>35</v>
      </c>
      <c r="B10" s="26">
        <v>1</v>
      </c>
      <c r="C10" s="21" t="s">
        <v>16</v>
      </c>
      <c r="D10" s="20" t="s">
        <v>137</v>
      </c>
      <c r="E10" s="20">
        <v>94940.938857947243</v>
      </c>
      <c r="F10" s="20"/>
      <c r="H10" s="26" t="s">
        <v>90</v>
      </c>
      <c r="I10" s="26"/>
      <c r="J10" s="26"/>
      <c r="M10"/>
      <c r="N10" s="25" t="s">
        <v>50</v>
      </c>
      <c r="O10">
        <v>194003.90466301827</v>
      </c>
      <c r="P10">
        <v>48096.206859330719</v>
      </c>
      <c r="Q10">
        <v>27768.357977234518</v>
      </c>
    </row>
    <row r="11" spans="1:17" s="26" customFormat="1" x14ac:dyDescent="0.25">
      <c r="A11" s="26" t="s">
        <v>35</v>
      </c>
      <c r="B11" s="26">
        <v>2</v>
      </c>
      <c r="C11" s="21" t="s">
        <v>16</v>
      </c>
      <c r="D11" s="20" t="s">
        <v>137</v>
      </c>
      <c r="E11" s="21">
        <v>74781.934483427031</v>
      </c>
      <c r="F11" s="21"/>
      <c r="N11" s="25" t="s">
        <v>51</v>
      </c>
      <c r="O11">
        <v>235160.60531257416</v>
      </c>
      <c r="P11">
        <v>27759.907315275872</v>
      </c>
      <c r="Q11">
        <v>16027.189961153586</v>
      </c>
    </row>
    <row r="12" spans="1:17" x14ac:dyDescent="0.25">
      <c r="A12" s="26" t="s">
        <v>35</v>
      </c>
      <c r="B12" s="26">
        <v>3</v>
      </c>
      <c r="C12" s="21" t="s">
        <v>16</v>
      </c>
      <c r="D12" s="20" t="s">
        <v>137</v>
      </c>
      <c r="E12" s="20">
        <v>67204.524033930255</v>
      </c>
      <c r="F12" s="20"/>
      <c r="H12" s="26"/>
      <c r="I12" s="26"/>
      <c r="J12" s="26"/>
      <c r="M12"/>
      <c r="N12"/>
      <c r="O12"/>
    </row>
    <row r="13" spans="1:17" x14ac:dyDescent="0.25">
      <c r="A13" s="19" t="s">
        <v>42</v>
      </c>
      <c r="B13" s="19">
        <v>1</v>
      </c>
      <c r="C13" s="9" t="s">
        <v>16</v>
      </c>
      <c r="D13" s="19" t="s">
        <v>137</v>
      </c>
      <c r="E13" s="19">
        <v>134199.98752417191</v>
      </c>
      <c r="F13" s="19"/>
      <c r="H13" s="26"/>
      <c r="I13" s="26"/>
      <c r="J13" s="26"/>
      <c r="M13"/>
      <c r="N13"/>
      <c r="O13"/>
    </row>
    <row r="14" spans="1:17" x14ac:dyDescent="0.25">
      <c r="A14" s="19" t="s">
        <v>42</v>
      </c>
      <c r="B14" s="19">
        <v>2</v>
      </c>
      <c r="C14" s="9" t="s">
        <v>16</v>
      </c>
      <c r="D14" s="19" t="s">
        <v>137</v>
      </c>
      <c r="E14" s="19">
        <v>134258.39267548322</v>
      </c>
      <c r="F14" s="19"/>
      <c r="H14" s="26"/>
      <c r="I14" s="26"/>
      <c r="J14" s="26"/>
      <c r="M14"/>
      <c r="N14"/>
      <c r="O14"/>
    </row>
    <row r="15" spans="1:17" x14ac:dyDescent="0.25">
      <c r="A15" s="19" t="s">
        <v>42</v>
      </c>
      <c r="B15" s="9">
        <v>3</v>
      </c>
      <c r="C15" s="9" t="s">
        <v>16</v>
      </c>
      <c r="D15" s="19" t="s">
        <v>137</v>
      </c>
      <c r="E15" s="9">
        <v>146154.33070866141</v>
      </c>
      <c r="F15" s="9"/>
      <c r="H15" s="26"/>
      <c r="I15" s="26"/>
      <c r="J15" s="26"/>
      <c r="M15"/>
      <c r="N15"/>
      <c r="O15"/>
    </row>
    <row r="16" spans="1:17" x14ac:dyDescent="0.25">
      <c r="A16" s="20" t="s">
        <v>40</v>
      </c>
      <c r="B16" s="20">
        <v>1</v>
      </c>
      <c r="C16" s="21" t="s">
        <v>16</v>
      </c>
      <c r="D16" s="20" t="s">
        <v>137</v>
      </c>
      <c r="E16" s="20">
        <v>169634.71785324518</v>
      </c>
      <c r="F16" s="20"/>
      <c r="H16" s="26"/>
      <c r="I16" s="26"/>
      <c r="J16" s="26"/>
      <c r="M16"/>
      <c r="N16"/>
      <c r="O16"/>
    </row>
    <row r="17" spans="1:17" x14ac:dyDescent="0.25">
      <c r="A17" s="20" t="s">
        <v>40</v>
      </c>
      <c r="B17" s="20">
        <v>2</v>
      </c>
      <c r="C17" s="21" t="s">
        <v>16</v>
      </c>
      <c r="D17" s="20" t="s">
        <v>137</v>
      </c>
      <c r="E17" s="20">
        <v>249407.15335619793</v>
      </c>
      <c r="F17" s="20"/>
      <c r="H17" s="26"/>
      <c r="I17" s="26"/>
      <c r="J17" s="26"/>
      <c r="M17"/>
      <c r="N17"/>
      <c r="O17"/>
    </row>
    <row r="18" spans="1:17" x14ac:dyDescent="0.25">
      <c r="A18" s="20" t="s">
        <v>40</v>
      </c>
      <c r="B18" s="20">
        <v>3</v>
      </c>
      <c r="C18" s="21" t="s">
        <v>16</v>
      </c>
      <c r="D18" s="20" t="s">
        <v>137</v>
      </c>
      <c r="E18" s="20">
        <v>162969.8427796117</v>
      </c>
      <c r="F18" s="20"/>
      <c r="H18" s="26"/>
      <c r="I18" s="26"/>
      <c r="J18" s="26"/>
      <c r="M18"/>
      <c r="N18"/>
      <c r="O18"/>
    </row>
    <row r="19" spans="1:17" x14ac:dyDescent="0.25">
      <c r="A19" s="19" t="s">
        <v>41</v>
      </c>
      <c r="B19" s="19">
        <v>1</v>
      </c>
      <c r="C19" s="9" t="s">
        <v>16</v>
      </c>
      <c r="D19" s="19" t="s">
        <v>137</v>
      </c>
      <c r="E19" s="19">
        <v>243813.26554194593</v>
      </c>
      <c r="F19" s="19"/>
      <c r="H19" s="26"/>
      <c r="I19" s="26"/>
      <c r="J19" s="26"/>
      <c r="M19"/>
      <c r="N19"/>
      <c r="O19"/>
    </row>
    <row r="20" spans="1:17" x14ac:dyDescent="0.25">
      <c r="A20" s="19" t="s">
        <v>41</v>
      </c>
      <c r="B20" s="19">
        <v>2</v>
      </c>
      <c r="C20" s="9" t="s">
        <v>16</v>
      </c>
      <c r="D20" s="19" t="s">
        <v>137</v>
      </c>
      <c r="E20" s="19">
        <v>257563.67955655276</v>
      </c>
      <c r="F20" s="19"/>
      <c r="H20" s="26"/>
      <c r="I20" s="26"/>
      <c r="J20" s="26"/>
      <c r="M20"/>
      <c r="N20"/>
      <c r="O20"/>
    </row>
    <row r="21" spans="1:17" ht="15.75" thickBot="1" x14ac:dyDescent="0.3">
      <c r="A21" s="8" t="s">
        <v>41</v>
      </c>
      <c r="B21" s="8">
        <v>3</v>
      </c>
      <c r="C21" s="8" t="s">
        <v>16</v>
      </c>
      <c r="D21" s="8" t="s">
        <v>137</v>
      </c>
      <c r="E21" s="8">
        <v>204104.87083922376</v>
      </c>
      <c r="F21" s="8"/>
      <c r="H21" s="26"/>
      <c r="I21" s="26"/>
      <c r="J21" s="26"/>
      <c r="M21"/>
      <c r="N21"/>
      <c r="O21"/>
    </row>
    <row r="22" spans="1:17" x14ac:dyDescent="0.25">
      <c r="A22" s="26" t="s">
        <v>36</v>
      </c>
      <c r="B22" s="21">
        <v>1</v>
      </c>
      <c r="C22" s="21" t="s">
        <v>16</v>
      </c>
      <c r="D22" s="26"/>
      <c r="E22" s="26">
        <v>1603403.8073515221</v>
      </c>
      <c r="H22" s="26"/>
      <c r="I22" s="26"/>
      <c r="J22" s="26"/>
      <c r="M22"/>
      <c r="N22"/>
      <c r="O22"/>
    </row>
    <row r="23" spans="1:17" x14ac:dyDescent="0.25">
      <c r="A23" s="26" t="s">
        <v>36</v>
      </c>
      <c r="B23" s="21">
        <v>2</v>
      </c>
      <c r="C23" s="21" t="s">
        <v>16</v>
      </c>
      <c r="D23" s="26"/>
      <c r="E23" s="26">
        <v>2215708.3217367106</v>
      </c>
      <c r="H23" s="34" t="s">
        <v>60</v>
      </c>
      <c r="I23" s="34"/>
      <c r="J23" s="19"/>
      <c r="M23"/>
      <c r="N23"/>
      <c r="O23"/>
    </row>
    <row r="24" spans="1:17" x14ac:dyDescent="0.25">
      <c r="A24" s="26" t="s">
        <v>36</v>
      </c>
      <c r="B24" s="21">
        <v>3</v>
      </c>
      <c r="C24" s="21" t="s">
        <v>16</v>
      </c>
      <c r="D24" s="26"/>
      <c r="E24" s="26">
        <v>2112970.6966134408</v>
      </c>
      <c r="H24" s="26" t="s">
        <v>91</v>
      </c>
      <c r="I24" s="26"/>
      <c r="J24" s="26"/>
      <c r="M24"/>
      <c r="N24" t="s">
        <v>58</v>
      </c>
      <c r="O24"/>
    </row>
    <row r="25" spans="1:17" x14ac:dyDescent="0.25">
      <c r="A25" s="26" t="s">
        <v>36</v>
      </c>
      <c r="B25" s="21">
        <v>4</v>
      </c>
      <c r="C25" s="21" t="s">
        <v>16</v>
      </c>
      <c r="D25" s="26"/>
      <c r="E25" s="26">
        <v>1467020.6489675515</v>
      </c>
      <c r="H25" s="26" t="s">
        <v>92</v>
      </c>
      <c r="I25" s="26"/>
      <c r="J25" s="26"/>
      <c r="M25"/>
      <c r="N25" t="s">
        <v>59</v>
      </c>
      <c r="O25"/>
    </row>
    <row r="26" spans="1:17" x14ac:dyDescent="0.25">
      <c r="A26" s="26" t="s">
        <v>36</v>
      </c>
      <c r="B26" s="21">
        <v>5</v>
      </c>
      <c r="C26" s="21" t="s">
        <v>16</v>
      </c>
      <c r="D26" s="26"/>
      <c r="E26" s="26">
        <v>2043970.6246389966</v>
      </c>
      <c r="H26" s="26" t="s">
        <v>93</v>
      </c>
      <c r="I26" s="26"/>
      <c r="J26" s="26"/>
      <c r="M26"/>
      <c r="N26" s="24"/>
      <c r="O26" s="23" t="s">
        <v>6</v>
      </c>
      <c r="P26" s="23" t="s">
        <v>7</v>
      </c>
      <c r="Q26" s="23" t="s">
        <v>8</v>
      </c>
    </row>
    <row r="27" spans="1:17" x14ac:dyDescent="0.25">
      <c r="A27" s="31" t="s">
        <v>15</v>
      </c>
      <c r="B27" s="31"/>
      <c r="C27" s="32" t="s">
        <v>16</v>
      </c>
      <c r="D27" s="31"/>
      <c r="E27" s="31">
        <v>5050.3910344271553</v>
      </c>
      <c r="F27" s="31"/>
      <c r="H27" s="26" t="s">
        <v>94</v>
      </c>
      <c r="I27" s="26"/>
      <c r="J27" s="26"/>
      <c r="M27"/>
      <c r="N27" s="29" t="s">
        <v>9</v>
      </c>
      <c r="O27">
        <f>AVERAGE(E22:E26)</f>
        <v>1888614.8198616444</v>
      </c>
      <c r="P27">
        <f>STDEV(E22:E26)</f>
        <v>331868.99187363917</v>
      </c>
      <c r="Q27">
        <f>P27/(SQRT(4))</f>
        <v>165934.49593681959</v>
      </c>
    </row>
    <row r="28" spans="1:17" x14ac:dyDescent="0.25">
      <c r="A28" s="31" t="s">
        <v>56</v>
      </c>
      <c r="B28" s="31"/>
      <c r="C28" s="32" t="s">
        <v>16</v>
      </c>
      <c r="D28" s="31"/>
      <c r="E28" s="31">
        <v>7391.1936879613131</v>
      </c>
      <c r="F28" s="31"/>
      <c r="H28" s="26" t="s">
        <v>95</v>
      </c>
      <c r="I28" s="26"/>
      <c r="J28" s="26"/>
      <c r="M28"/>
      <c r="N28" s="25" t="s">
        <v>10</v>
      </c>
      <c r="O28">
        <f>AVERAGE(E30:E34)</f>
        <v>27692.755861151236</v>
      </c>
      <c r="P28">
        <f>STDEV(E30:E34)</f>
        <v>2467.3646183316259</v>
      </c>
      <c r="Q28" s="26">
        <f t="shared" ref="Q28:Q30" si="0">P28/(SQRT(4))</f>
        <v>1233.682309165813</v>
      </c>
    </row>
    <row r="29" spans="1:17" x14ac:dyDescent="0.25">
      <c r="A29" s="31" t="s">
        <v>46</v>
      </c>
      <c r="B29" s="31"/>
      <c r="C29" s="32" t="s">
        <v>16</v>
      </c>
      <c r="D29" s="31"/>
      <c r="E29" s="31">
        <v>5018.6415950721348</v>
      </c>
      <c r="F29" s="31"/>
      <c r="H29" s="26"/>
      <c r="I29" s="26"/>
      <c r="J29" s="26"/>
      <c r="M29"/>
      <c r="N29" s="25" t="s">
        <v>50</v>
      </c>
      <c r="O29">
        <f>AVERAGE(E35:E39)</f>
        <v>32514.79489450543</v>
      </c>
      <c r="P29">
        <f>STDEV(E35:E39)</f>
        <v>3133.393167064527</v>
      </c>
      <c r="Q29" s="26">
        <f t="shared" si="0"/>
        <v>1566.6965835322635</v>
      </c>
    </row>
    <row r="30" spans="1:17" x14ac:dyDescent="0.25">
      <c r="A30" s="26" t="s">
        <v>35</v>
      </c>
      <c r="B30" s="20">
        <v>1</v>
      </c>
      <c r="C30" s="21" t="s">
        <v>16</v>
      </c>
      <c r="D30" s="26" t="s">
        <v>137</v>
      </c>
      <c r="E30" s="26">
        <v>25531.50242326333</v>
      </c>
      <c r="H30" s="26"/>
      <c r="I30" s="26"/>
      <c r="J30" s="26"/>
      <c r="M30"/>
      <c r="N30" s="25" t="s">
        <v>51</v>
      </c>
      <c r="O30">
        <f>AVERAGE(E40:E44)</f>
        <v>32652.266663991941</v>
      </c>
      <c r="P30">
        <f>STDEV(E40:E44)</f>
        <v>2732.2909019078243</v>
      </c>
      <c r="Q30" s="26">
        <f t="shared" si="0"/>
        <v>1366.1454509539121</v>
      </c>
    </row>
    <row r="31" spans="1:17" x14ac:dyDescent="0.25">
      <c r="A31" s="26" t="s">
        <v>35</v>
      </c>
      <c r="B31" s="20">
        <v>2</v>
      </c>
      <c r="C31" s="21" t="s">
        <v>16</v>
      </c>
      <c r="D31" s="26" t="s">
        <v>137</v>
      </c>
      <c r="E31" s="26">
        <v>30185.483187939361</v>
      </c>
      <c r="H31" s="26"/>
      <c r="I31" s="26"/>
      <c r="J31" s="26"/>
      <c r="M31"/>
      <c r="N31"/>
      <c r="O31"/>
    </row>
    <row r="32" spans="1:17" x14ac:dyDescent="0.25">
      <c r="A32" s="26" t="s">
        <v>35</v>
      </c>
      <c r="B32" s="20">
        <v>3</v>
      </c>
      <c r="C32" s="21" t="s">
        <v>16</v>
      </c>
      <c r="D32" s="26" t="s">
        <v>137</v>
      </c>
      <c r="E32" s="26">
        <v>28033.804760262155</v>
      </c>
      <c r="H32" s="26"/>
      <c r="I32" s="26"/>
      <c r="J32" s="26"/>
      <c r="M32"/>
      <c r="N32"/>
      <c r="O32"/>
    </row>
    <row r="33" spans="1:15" x14ac:dyDescent="0.25">
      <c r="A33" s="26" t="s">
        <v>35</v>
      </c>
      <c r="B33" s="20">
        <v>4</v>
      </c>
      <c r="C33" s="21" t="s">
        <v>16</v>
      </c>
      <c r="D33" s="26" t="s">
        <v>137</v>
      </c>
      <c r="E33" s="26">
        <v>29918.172519604501</v>
      </c>
      <c r="H33" s="26"/>
      <c r="I33" s="26"/>
      <c r="J33" s="26"/>
      <c r="M33"/>
      <c r="N33"/>
      <c r="O33"/>
    </row>
    <row r="34" spans="1:15" x14ac:dyDescent="0.25">
      <c r="A34" s="26" t="s">
        <v>35</v>
      </c>
      <c r="B34" s="20">
        <v>5</v>
      </c>
      <c r="C34" s="21" t="s">
        <v>16</v>
      </c>
      <c r="D34" s="26" t="s">
        <v>137</v>
      </c>
      <c r="E34" s="26">
        <v>24794.816414686826</v>
      </c>
      <c r="H34" s="26"/>
      <c r="I34" s="26"/>
      <c r="J34" s="26"/>
      <c r="M34"/>
      <c r="N34"/>
      <c r="O34"/>
    </row>
    <row r="35" spans="1:15" x14ac:dyDescent="0.25">
      <c r="A35" s="19" t="s">
        <v>50</v>
      </c>
      <c r="B35" s="19">
        <v>1</v>
      </c>
      <c r="C35" s="9" t="s">
        <v>16</v>
      </c>
      <c r="D35" s="19" t="s">
        <v>137</v>
      </c>
      <c r="E35" s="19">
        <v>32019.09307875895</v>
      </c>
      <c r="F35" s="19"/>
      <c r="H35" s="26"/>
      <c r="I35" s="26"/>
      <c r="J35" s="26"/>
      <c r="M35"/>
      <c r="N35"/>
      <c r="O35"/>
    </row>
    <row r="36" spans="1:15" x14ac:dyDescent="0.25">
      <c r="A36" s="19" t="s">
        <v>50</v>
      </c>
      <c r="B36" s="19">
        <v>2</v>
      </c>
      <c r="C36" s="9" t="s">
        <v>16</v>
      </c>
      <c r="D36" s="19" t="s">
        <v>137</v>
      </c>
      <c r="E36" s="19">
        <v>34474.549169405698</v>
      </c>
      <c r="F36" s="19"/>
      <c r="H36" s="26"/>
      <c r="I36" s="26"/>
      <c r="J36" s="26"/>
      <c r="M36"/>
      <c r="N36"/>
      <c r="O36"/>
    </row>
    <row r="37" spans="1:15" x14ac:dyDescent="0.25">
      <c r="A37" s="19" t="s">
        <v>50</v>
      </c>
      <c r="B37" s="19">
        <v>3</v>
      </c>
      <c r="C37" s="9" t="s">
        <v>16</v>
      </c>
      <c r="D37" s="19" t="s">
        <v>137</v>
      </c>
      <c r="E37" s="19">
        <v>36820.645161290318</v>
      </c>
      <c r="F37" s="19"/>
      <c r="H37" s="26"/>
      <c r="I37" s="26"/>
      <c r="J37" s="26"/>
      <c r="M37"/>
      <c r="N37"/>
      <c r="O37"/>
    </row>
    <row r="38" spans="1:15" x14ac:dyDescent="0.25">
      <c r="A38" s="19" t="s">
        <v>50</v>
      </c>
      <c r="B38" s="19">
        <v>4</v>
      </c>
      <c r="C38" s="9" t="s">
        <v>16</v>
      </c>
      <c r="D38" s="19" t="s">
        <v>137</v>
      </c>
      <c r="E38" s="19">
        <v>29626.794258373207</v>
      </c>
      <c r="F38" s="19"/>
      <c r="H38" s="26"/>
      <c r="I38" s="26"/>
      <c r="J38" s="26"/>
      <c r="M38"/>
      <c r="N38"/>
      <c r="O38"/>
    </row>
    <row r="39" spans="1:15" x14ac:dyDescent="0.25">
      <c r="A39" s="19" t="s">
        <v>50</v>
      </c>
      <c r="B39" s="19">
        <v>5</v>
      </c>
      <c r="C39" s="9" t="s">
        <v>16</v>
      </c>
      <c r="D39" s="19" t="s">
        <v>137</v>
      </c>
      <c r="E39" s="19">
        <v>29632.892804698975</v>
      </c>
      <c r="F39" s="19"/>
      <c r="H39" s="26"/>
      <c r="I39" s="26"/>
      <c r="J39" s="26"/>
      <c r="M39"/>
      <c r="N39"/>
      <c r="O39"/>
    </row>
    <row r="40" spans="1:15" x14ac:dyDescent="0.25">
      <c r="A40" s="20" t="s">
        <v>57</v>
      </c>
      <c r="B40" s="20">
        <v>1</v>
      </c>
      <c r="C40" s="21" t="s">
        <v>16</v>
      </c>
      <c r="D40" s="26" t="s">
        <v>137</v>
      </c>
      <c r="E40" s="20">
        <v>36300.854072917624</v>
      </c>
      <c r="F40" s="20"/>
      <c r="H40" s="26"/>
      <c r="I40" s="26"/>
      <c r="J40" s="26"/>
      <c r="M40"/>
      <c r="N40"/>
      <c r="O40"/>
    </row>
    <row r="41" spans="1:15" x14ac:dyDescent="0.25">
      <c r="A41" s="20" t="s">
        <v>57</v>
      </c>
      <c r="B41" s="20">
        <v>2</v>
      </c>
      <c r="C41" s="21" t="s">
        <v>16</v>
      </c>
      <c r="D41" s="26" t="s">
        <v>137</v>
      </c>
      <c r="E41" s="20">
        <v>28608.123294268742</v>
      </c>
      <c r="F41" s="20"/>
      <c r="H41" s="26"/>
      <c r="I41" s="26"/>
      <c r="J41" s="26"/>
      <c r="M41"/>
      <c r="N41"/>
      <c r="O41"/>
    </row>
    <row r="42" spans="1:15" x14ac:dyDescent="0.25">
      <c r="A42" s="20" t="s">
        <v>57</v>
      </c>
      <c r="B42" s="20">
        <v>3</v>
      </c>
      <c r="C42" s="21" t="s">
        <v>16</v>
      </c>
      <c r="D42" s="26" t="s">
        <v>137</v>
      </c>
      <c r="E42" s="20">
        <v>32485.618614235424</v>
      </c>
      <c r="F42" s="20"/>
      <c r="H42" s="26"/>
      <c r="I42" s="26"/>
      <c r="J42" s="26"/>
      <c r="M42"/>
      <c r="N42"/>
      <c r="O42"/>
    </row>
    <row r="43" spans="1:15" x14ac:dyDescent="0.25">
      <c r="A43" s="20" t="s">
        <v>57</v>
      </c>
      <c r="B43" s="20">
        <v>4</v>
      </c>
      <c r="C43" s="21" t="s">
        <v>16</v>
      </c>
      <c r="D43" s="26" t="s">
        <v>137</v>
      </c>
      <c r="E43" s="20">
        <v>32998.791784132096</v>
      </c>
      <c r="F43" s="20"/>
      <c r="H43" s="26"/>
      <c r="I43" s="26"/>
      <c r="J43" s="26"/>
      <c r="M43"/>
      <c r="N43"/>
      <c r="O43"/>
    </row>
    <row r="44" spans="1:15" ht="15.75" thickBot="1" x14ac:dyDescent="0.3">
      <c r="A44" s="28" t="s">
        <v>57</v>
      </c>
      <c r="B44" s="28">
        <v>5</v>
      </c>
      <c r="C44" s="28" t="s">
        <v>16</v>
      </c>
      <c r="D44" s="30" t="s">
        <v>137</v>
      </c>
      <c r="E44" s="28">
        <v>32867.945554405793</v>
      </c>
      <c r="F44" s="28"/>
      <c r="H44" s="26"/>
      <c r="I44" s="26"/>
      <c r="J44" s="26"/>
      <c r="M44"/>
      <c r="N44"/>
      <c r="O44"/>
    </row>
    <row r="45" spans="1:15" x14ac:dyDescent="0.25">
      <c r="A45" s="26" t="s">
        <v>36</v>
      </c>
      <c r="B45" s="21">
        <v>1</v>
      </c>
      <c r="C45" s="21" t="s">
        <v>16</v>
      </c>
      <c r="E45" s="26">
        <v>1273360</v>
      </c>
    </row>
    <row r="46" spans="1:15" x14ac:dyDescent="0.25">
      <c r="A46" s="26" t="s">
        <v>36</v>
      </c>
      <c r="B46" s="21">
        <v>2</v>
      </c>
      <c r="C46" s="21" t="s">
        <v>16</v>
      </c>
      <c r="E46" s="26">
        <v>1308640</v>
      </c>
    </row>
    <row r="47" spans="1:15" x14ac:dyDescent="0.25">
      <c r="A47" s="26" t="s">
        <v>36</v>
      </c>
      <c r="B47" s="21">
        <v>3</v>
      </c>
      <c r="C47" s="21" t="s">
        <v>16</v>
      </c>
      <c r="E47" s="26">
        <v>1286560</v>
      </c>
      <c r="H47" s="34" t="s">
        <v>60</v>
      </c>
      <c r="I47" s="34"/>
      <c r="J47" s="19"/>
    </row>
    <row r="48" spans="1:15" x14ac:dyDescent="0.25">
      <c r="A48" s="26" t="s">
        <v>36</v>
      </c>
      <c r="B48" s="21">
        <v>4</v>
      </c>
      <c r="C48" s="21" t="s">
        <v>16</v>
      </c>
      <c r="E48" s="26">
        <v>1344220</v>
      </c>
      <c r="H48" t="s">
        <v>100</v>
      </c>
      <c r="N48" s="26" t="s">
        <v>98</v>
      </c>
    </row>
    <row r="49" spans="1:17" x14ac:dyDescent="0.25">
      <c r="A49" s="26" t="s">
        <v>36</v>
      </c>
      <c r="B49" s="21">
        <v>5</v>
      </c>
      <c r="C49" s="21" t="s">
        <v>16</v>
      </c>
      <c r="E49" s="26">
        <v>1219860</v>
      </c>
      <c r="H49" t="s">
        <v>101</v>
      </c>
      <c r="N49" s="26" t="s">
        <v>59</v>
      </c>
    </row>
    <row r="50" spans="1:17" x14ac:dyDescent="0.25">
      <c r="A50" s="31" t="s">
        <v>15</v>
      </c>
      <c r="B50" s="31"/>
      <c r="C50" s="32" t="s">
        <v>16</v>
      </c>
      <c r="D50" s="31"/>
      <c r="E50" s="31">
        <v>360</v>
      </c>
      <c r="F50" s="31"/>
      <c r="H50" t="s">
        <v>102</v>
      </c>
      <c r="N50" s="24"/>
      <c r="O50" s="23" t="s">
        <v>6</v>
      </c>
      <c r="P50" s="23" t="s">
        <v>7</v>
      </c>
      <c r="Q50" s="23" t="s">
        <v>8</v>
      </c>
    </row>
    <row r="51" spans="1:17" x14ac:dyDescent="0.25">
      <c r="A51" s="31" t="s">
        <v>26</v>
      </c>
      <c r="B51" s="31"/>
      <c r="C51" s="32" t="s">
        <v>16</v>
      </c>
      <c r="D51" s="31"/>
      <c r="E51" s="31">
        <v>1260</v>
      </c>
      <c r="F51" s="31"/>
      <c r="N51" s="27" t="s">
        <v>10</v>
      </c>
      <c r="O51" s="26">
        <f>AVERAGE(F54:F56)</f>
        <v>1</v>
      </c>
      <c r="P51">
        <f>STDEV(F54:F56)</f>
        <v>0.14431211988589185</v>
      </c>
      <c r="Q51" s="26">
        <f>(P51/(SQRT(3)))</f>
        <v>8.3318641263445209E-2</v>
      </c>
    </row>
    <row r="52" spans="1:17" x14ac:dyDescent="0.25">
      <c r="A52" s="31" t="s">
        <v>5</v>
      </c>
      <c r="B52" s="31"/>
      <c r="C52" s="32" t="s">
        <v>16</v>
      </c>
      <c r="D52" s="31"/>
      <c r="E52" s="31">
        <v>1000</v>
      </c>
      <c r="F52" s="31"/>
      <c r="N52" s="27" t="s">
        <v>49</v>
      </c>
      <c r="O52" s="26">
        <f>AVERAGE(F57:F59)</f>
        <v>2.0638153428377461</v>
      </c>
      <c r="P52">
        <f>STDEV(F57:F59)</f>
        <v>0.45418466619562059</v>
      </c>
      <c r="Q52" s="26">
        <f t="shared" ref="Q52:Q54" si="1">(P52/(SQRT(3)))</f>
        <v>0.26222363928984188</v>
      </c>
    </row>
    <row r="53" spans="1:17" x14ac:dyDescent="0.25">
      <c r="A53" s="31" t="s">
        <v>17</v>
      </c>
      <c r="B53" s="31"/>
      <c r="C53" s="32" t="s">
        <v>16</v>
      </c>
      <c r="D53" s="31"/>
      <c r="E53" s="31">
        <v>660</v>
      </c>
      <c r="F53" s="31"/>
      <c r="N53" s="27" t="s">
        <v>11</v>
      </c>
      <c r="O53" s="26">
        <f>AVERAGE(F60:F62)</f>
        <v>1.4541751527494908</v>
      </c>
      <c r="P53">
        <f>STDEV(F60:F62)</f>
        <v>5.5018096371650081E-2</v>
      </c>
      <c r="Q53" s="26">
        <f t="shared" si="1"/>
        <v>3.1764712750472948E-2</v>
      </c>
    </row>
    <row r="54" spans="1:17" x14ac:dyDescent="0.25">
      <c r="A54" s="26" t="s">
        <v>35</v>
      </c>
      <c r="B54" s="26">
        <v>1</v>
      </c>
      <c r="C54" s="21" t="s">
        <v>16</v>
      </c>
      <c r="D54" t="s">
        <v>137</v>
      </c>
      <c r="E54" s="20">
        <v>17620</v>
      </c>
      <c r="F54">
        <v>0.89714867617107941</v>
      </c>
      <c r="N54" s="27" t="s">
        <v>99</v>
      </c>
      <c r="O54" s="26">
        <f>AVERAGE(F63:F65)</f>
        <v>2.0332654446707399</v>
      </c>
      <c r="P54">
        <f>STDEV(F63:F65)</f>
        <v>0.96533506688712123</v>
      </c>
      <c r="Q54" s="26">
        <f t="shared" si="1"/>
        <v>0.55733646072546483</v>
      </c>
    </row>
    <row r="55" spans="1:17" x14ac:dyDescent="0.25">
      <c r="A55" s="26" t="s">
        <v>35</v>
      </c>
      <c r="B55" s="26">
        <v>2</v>
      </c>
      <c r="C55" s="21" t="s">
        <v>16</v>
      </c>
      <c r="D55" s="26" t="s">
        <v>137</v>
      </c>
      <c r="E55" s="20">
        <v>18420</v>
      </c>
      <c r="F55">
        <v>0.93788187372708753</v>
      </c>
    </row>
    <row r="56" spans="1:17" x14ac:dyDescent="0.25">
      <c r="A56" s="26" t="s">
        <v>35</v>
      </c>
      <c r="B56" s="26">
        <v>3</v>
      </c>
      <c r="C56" s="21" t="s">
        <v>16</v>
      </c>
      <c r="D56" s="26" t="s">
        <v>137</v>
      </c>
      <c r="E56" s="20">
        <v>22880</v>
      </c>
      <c r="F56">
        <v>1.1649694501018331</v>
      </c>
    </row>
    <row r="57" spans="1:17" x14ac:dyDescent="0.25">
      <c r="A57" s="19" t="s">
        <v>42</v>
      </c>
      <c r="B57" s="19">
        <v>1</v>
      </c>
      <c r="C57" s="9" t="s">
        <v>16</v>
      </c>
      <c r="D57" s="19" t="s">
        <v>137</v>
      </c>
      <c r="E57" s="19">
        <v>32620</v>
      </c>
      <c r="F57" s="19">
        <v>1.6608961303462322</v>
      </c>
    </row>
    <row r="58" spans="1:17" x14ac:dyDescent="0.25">
      <c r="A58" s="19" t="s">
        <v>42</v>
      </c>
      <c r="B58" s="19">
        <v>2</v>
      </c>
      <c r="C58" s="9" t="s">
        <v>16</v>
      </c>
      <c r="D58" s="19" t="s">
        <v>137</v>
      </c>
      <c r="E58" s="19">
        <v>50200</v>
      </c>
      <c r="F58" s="19">
        <v>2.556008146639511</v>
      </c>
    </row>
    <row r="59" spans="1:17" x14ac:dyDescent="0.25">
      <c r="A59" s="19" t="s">
        <v>42</v>
      </c>
      <c r="B59" s="19">
        <v>3</v>
      </c>
      <c r="C59" s="9" t="s">
        <v>16</v>
      </c>
      <c r="D59" s="19" t="s">
        <v>137</v>
      </c>
      <c r="E59" s="19">
        <v>38780</v>
      </c>
      <c r="F59" s="19">
        <v>1.974541751527495</v>
      </c>
    </row>
    <row r="60" spans="1:17" x14ac:dyDescent="0.25">
      <c r="A60" s="20" t="s">
        <v>96</v>
      </c>
      <c r="B60" s="26">
        <v>1</v>
      </c>
      <c r="C60" s="21" t="s">
        <v>16</v>
      </c>
      <c r="D60" s="26" t="s">
        <v>137</v>
      </c>
      <c r="E60" s="20">
        <v>27500</v>
      </c>
      <c r="F60">
        <v>1.4002036659877801</v>
      </c>
    </row>
    <row r="61" spans="1:17" x14ac:dyDescent="0.25">
      <c r="A61" s="20" t="s">
        <v>96</v>
      </c>
      <c r="B61" s="26">
        <v>2</v>
      </c>
      <c r="C61" s="21" t="s">
        <v>16</v>
      </c>
      <c r="D61" s="26" t="s">
        <v>137</v>
      </c>
      <c r="E61" s="20">
        <v>28520</v>
      </c>
      <c r="F61">
        <v>1.4521384928716905</v>
      </c>
    </row>
    <row r="62" spans="1:17" x14ac:dyDescent="0.25">
      <c r="A62" s="20" t="s">
        <v>96</v>
      </c>
      <c r="B62" s="26">
        <v>3</v>
      </c>
      <c r="C62" s="21" t="s">
        <v>16</v>
      </c>
      <c r="D62" s="26" t="s">
        <v>137</v>
      </c>
      <c r="E62" s="20">
        <v>29660</v>
      </c>
      <c r="F62">
        <v>1.5101832993890021</v>
      </c>
    </row>
    <row r="63" spans="1:17" x14ac:dyDescent="0.25">
      <c r="A63" s="19" t="s">
        <v>44</v>
      </c>
      <c r="B63" s="19">
        <v>1</v>
      </c>
      <c r="C63" s="9" t="s">
        <v>16</v>
      </c>
      <c r="D63" s="9" t="s">
        <v>137</v>
      </c>
      <c r="E63" s="19">
        <v>61460</v>
      </c>
      <c r="F63" s="19">
        <v>3.129327902240326</v>
      </c>
    </row>
    <row r="64" spans="1:17" x14ac:dyDescent="0.25">
      <c r="A64" s="19" t="s">
        <v>44</v>
      </c>
      <c r="B64" s="19">
        <v>2</v>
      </c>
      <c r="C64" s="9" t="s">
        <v>16</v>
      </c>
      <c r="D64" s="9" t="s">
        <v>137</v>
      </c>
      <c r="E64" s="19">
        <v>32620</v>
      </c>
      <c r="F64" s="19">
        <v>1.6608961303462322</v>
      </c>
    </row>
    <row r="65" spans="1:17" ht="15.75" thickBot="1" x14ac:dyDescent="0.3">
      <c r="A65" s="8" t="s">
        <v>44</v>
      </c>
      <c r="B65" s="8">
        <v>3</v>
      </c>
      <c r="C65" s="8" t="s">
        <v>16</v>
      </c>
      <c r="D65" s="8" t="s">
        <v>137</v>
      </c>
      <c r="E65" s="8">
        <v>25720</v>
      </c>
      <c r="F65" s="8">
        <v>1.3095723014256619</v>
      </c>
      <c r="H65" s="26"/>
      <c r="I65" s="26"/>
      <c r="J65" s="26"/>
      <c r="M65"/>
      <c r="N65"/>
      <c r="O65"/>
    </row>
    <row r="66" spans="1:17" x14ac:dyDescent="0.25">
      <c r="A66" s="26" t="s">
        <v>36</v>
      </c>
      <c r="B66" s="21">
        <v>1</v>
      </c>
      <c r="C66" s="21" t="s">
        <v>97</v>
      </c>
      <c r="E66" s="26">
        <v>1202500</v>
      </c>
    </row>
    <row r="67" spans="1:17" x14ac:dyDescent="0.25">
      <c r="A67" s="26" t="s">
        <v>36</v>
      </c>
      <c r="B67" s="21">
        <v>2</v>
      </c>
      <c r="C67" s="21" t="s">
        <v>97</v>
      </c>
      <c r="E67" s="26">
        <v>1224880</v>
      </c>
    </row>
    <row r="68" spans="1:17" x14ac:dyDescent="0.25">
      <c r="A68" s="26" t="s">
        <v>36</v>
      </c>
      <c r="B68" s="21">
        <v>3</v>
      </c>
      <c r="C68" s="21" t="s">
        <v>97</v>
      </c>
      <c r="E68" s="26">
        <v>1207040</v>
      </c>
      <c r="H68" s="34" t="s">
        <v>60</v>
      </c>
      <c r="I68" s="34"/>
      <c r="J68" s="19"/>
    </row>
    <row r="69" spans="1:17" x14ac:dyDescent="0.25">
      <c r="A69" s="26" t="s">
        <v>36</v>
      </c>
      <c r="B69" s="21">
        <v>4</v>
      </c>
      <c r="C69" s="21" t="s">
        <v>97</v>
      </c>
      <c r="E69" s="26">
        <v>1271960</v>
      </c>
      <c r="H69" s="26" t="s">
        <v>100</v>
      </c>
      <c r="N69" s="26" t="s">
        <v>98</v>
      </c>
    </row>
    <row r="70" spans="1:17" x14ac:dyDescent="0.25">
      <c r="A70" s="26" t="s">
        <v>36</v>
      </c>
      <c r="B70" s="21">
        <v>5</v>
      </c>
      <c r="C70" s="21" t="s">
        <v>97</v>
      </c>
      <c r="E70" s="26">
        <v>1224100</v>
      </c>
      <c r="H70" s="26" t="s">
        <v>101</v>
      </c>
      <c r="N70" s="26" t="s">
        <v>59</v>
      </c>
    </row>
    <row r="71" spans="1:17" x14ac:dyDescent="0.25">
      <c r="A71" s="31" t="s">
        <v>15</v>
      </c>
      <c r="B71" s="31"/>
      <c r="C71" s="32" t="s">
        <v>97</v>
      </c>
      <c r="D71" s="31"/>
      <c r="E71" s="31">
        <v>40</v>
      </c>
      <c r="F71" s="31"/>
      <c r="H71" s="26" t="s">
        <v>102</v>
      </c>
      <c r="N71" s="24"/>
      <c r="O71" s="23" t="s">
        <v>6</v>
      </c>
      <c r="P71" s="23" t="s">
        <v>7</v>
      </c>
      <c r="Q71" s="23" t="s">
        <v>8</v>
      </c>
    </row>
    <row r="72" spans="1:17" x14ac:dyDescent="0.25">
      <c r="A72" s="31" t="s">
        <v>26</v>
      </c>
      <c r="B72" s="31"/>
      <c r="C72" s="32" t="s">
        <v>97</v>
      </c>
      <c r="D72" s="31"/>
      <c r="E72" s="31">
        <v>40</v>
      </c>
      <c r="F72" s="31"/>
      <c r="N72" s="27" t="s">
        <v>10</v>
      </c>
      <c r="O72" s="26">
        <f>AVERAGE(F75:F77)</f>
        <v>1</v>
      </c>
      <c r="P72" s="26">
        <f>STDEV(F75:F77)</f>
        <v>0.20014830467924524</v>
      </c>
      <c r="Q72" s="26">
        <f>(P72/(SQRT(3)))</f>
        <v>0.11555567758440947</v>
      </c>
    </row>
    <row r="73" spans="1:17" x14ac:dyDescent="0.25">
      <c r="A73" s="31" t="s">
        <v>5</v>
      </c>
      <c r="B73" s="31"/>
      <c r="C73" s="32" t="s">
        <v>97</v>
      </c>
      <c r="D73" s="31"/>
      <c r="E73" s="31">
        <v>60</v>
      </c>
      <c r="F73" s="31"/>
      <c r="N73" s="27" t="s">
        <v>49</v>
      </c>
      <c r="O73" s="26">
        <f>AVERAGE(F78:F80)</f>
        <v>1.3771798704534131</v>
      </c>
      <c r="P73" s="26">
        <f>STDEV(F78:F80)</f>
        <v>0.47170381901133052</v>
      </c>
      <c r="Q73" s="26">
        <f t="shared" ref="Q73:Q75" si="2">(P73/(SQRT(3)))</f>
        <v>0.2723383268839662</v>
      </c>
    </row>
    <row r="74" spans="1:17" x14ac:dyDescent="0.25">
      <c r="A74" s="31" t="s">
        <v>17</v>
      </c>
      <c r="B74" s="31"/>
      <c r="C74" s="32" t="s">
        <v>97</v>
      </c>
      <c r="D74" s="31"/>
      <c r="E74" s="31">
        <v>300</v>
      </c>
      <c r="F74" s="31"/>
      <c r="N74" s="27" t="s">
        <v>11</v>
      </c>
      <c r="O74" s="26">
        <f>AVERAGE(F81:F83)</f>
        <v>1.8873941205779772</v>
      </c>
      <c r="P74" s="26">
        <f>STDEV(F81:F83)</f>
        <v>0.66124592289149586</v>
      </c>
      <c r="Q74" s="26">
        <f t="shared" si="2"/>
        <v>0.38177051158194769</v>
      </c>
    </row>
    <row r="75" spans="1:17" x14ac:dyDescent="0.25">
      <c r="A75" s="26" t="s">
        <v>35</v>
      </c>
      <c r="B75" s="26">
        <v>1</v>
      </c>
      <c r="C75" s="21" t="s">
        <v>97</v>
      </c>
      <c r="D75" t="s">
        <v>137</v>
      </c>
      <c r="E75" s="20">
        <v>11080</v>
      </c>
      <c r="F75">
        <v>0.82810164424514199</v>
      </c>
      <c r="N75" s="27" t="s">
        <v>99</v>
      </c>
      <c r="O75" s="26">
        <f>AVERAGE(F84:F86)</f>
        <v>1.3044344793223717</v>
      </c>
      <c r="P75" s="26">
        <f>STDEV(F84:F86)</f>
        <v>0.61659932655494143</v>
      </c>
      <c r="Q75" s="26">
        <f t="shared" si="2"/>
        <v>0.35599378716863744</v>
      </c>
    </row>
    <row r="76" spans="1:17" x14ac:dyDescent="0.25">
      <c r="A76" s="26" t="s">
        <v>35</v>
      </c>
      <c r="B76" s="26">
        <v>2</v>
      </c>
      <c r="C76" s="21" t="s">
        <v>97</v>
      </c>
      <c r="D76" s="26" t="s">
        <v>137</v>
      </c>
      <c r="E76" s="20">
        <v>12740</v>
      </c>
      <c r="F76">
        <v>0.95216741405082217</v>
      </c>
    </row>
    <row r="77" spans="1:17" x14ac:dyDescent="0.25">
      <c r="A77" s="26" t="s">
        <v>35</v>
      </c>
      <c r="B77" s="26">
        <v>3</v>
      </c>
      <c r="C77" s="21" t="s">
        <v>97</v>
      </c>
      <c r="D77" s="26" t="s">
        <v>137</v>
      </c>
      <c r="E77" s="20">
        <v>16320</v>
      </c>
      <c r="F77">
        <v>1.2197309417040358</v>
      </c>
    </row>
    <row r="78" spans="1:17" x14ac:dyDescent="0.25">
      <c r="A78" s="19" t="s">
        <v>42</v>
      </c>
      <c r="B78" s="19">
        <v>1</v>
      </c>
      <c r="C78" s="9" t="s">
        <v>97</v>
      </c>
      <c r="D78" s="19" t="s">
        <v>137</v>
      </c>
      <c r="E78" s="19">
        <v>19260</v>
      </c>
      <c r="F78" s="19">
        <v>1.4394618834080717</v>
      </c>
    </row>
    <row r="79" spans="1:17" x14ac:dyDescent="0.25">
      <c r="A79" s="19" t="s">
        <v>42</v>
      </c>
      <c r="B79" s="19">
        <v>2</v>
      </c>
      <c r="C79" s="9" t="s">
        <v>97</v>
      </c>
      <c r="D79" s="19" t="s">
        <v>137</v>
      </c>
      <c r="E79" s="19">
        <v>24280</v>
      </c>
      <c r="F79" s="19">
        <v>1.8146487294469358</v>
      </c>
    </row>
    <row r="80" spans="1:17" x14ac:dyDescent="0.25">
      <c r="A80" s="19" t="s">
        <v>42</v>
      </c>
      <c r="B80" s="19">
        <v>3</v>
      </c>
      <c r="C80" s="9" t="s">
        <v>97</v>
      </c>
      <c r="D80" s="19" t="s">
        <v>137</v>
      </c>
      <c r="E80" s="19">
        <v>11740</v>
      </c>
      <c r="F80" s="19">
        <v>0.87742899850523171</v>
      </c>
    </row>
    <row r="81" spans="1:17" x14ac:dyDescent="0.25">
      <c r="A81" s="20" t="s">
        <v>96</v>
      </c>
      <c r="B81" s="26">
        <v>1</v>
      </c>
      <c r="C81" s="21" t="s">
        <v>97</v>
      </c>
      <c r="D81" s="26" t="s">
        <v>137</v>
      </c>
      <c r="E81" s="20">
        <v>21040</v>
      </c>
      <c r="F81">
        <v>1.5724962630792227</v>
      </c>
    </row>
    <row r="82" spans="1:17" x14ac:dyDescent="0.25">
      <c r="A82" s="20" t="s">
        <v>96</v>
      </c>
      <c r="B82" s="26">
        <v>2</v>
      </c>
      <c r="C82" s="21" t="s">
        <v>97</v>
      </c>
      <c r="D82" s="26" t="s">
        <v>137</v>
      </c>
      <c r="E82" s="20">
        <v>19300</v>
      </c>
      <c r="F82">
        <v>1.4424514200298955</v>
      </c>
    </row>
    <row r="83" spans="1:17" x14ac:dyDescent="0.25">
      <c r="A83" s="20" t="s">
        <v>96</v>
      </c>
      <c r="B83" s="26">
        <v>3</v>
      </c>
      <c r="C83" s="21" t="s">
        <v>97</v>
      </c>
      <c r="D83" s="26" t="s">
        <v>137</v>
      </c>
      <c r="E83" s="20">
        <v>35420</v>
      </c>
      <c r="F83">
        <v>2.6472346786248133</v>
      </c>
    </row>
    <row r="84" spans="1:17" x14ac:dyDescent="0.25">
      <c r="A84" s="19" t="s">
        <v>44</v>
      </c>
      <c r="B84" s="19">
        <v>1</v>
      </c>
      <c r="C84" s="9" t="s">
        <v>97</v>
      </c>
      <c r="D84" s="19" t="s">
        <v>137</v>
      </c>
      <c r="E84" s="19">
        <v>25680</v>
      </c>
      <c r="F84" s="9">
        <v>1.9192825112107623</v>
      </c>
    </row>
    <row r="85" spans="1:17" x14ac:dyDescent="0.25">
      <c r="A85" s="19" t="s">
        <v>44</v>
      </c>
      <c r="B85" s="19">
        <v>2</v>
      </c>
      <c r="C85" s="9" t="s">
        <v>97</v>
      </c>
      <c r="D85" s="19" t="s">
        <v>137</v>
      </c>
      <c r="E85" s="19">
        <v>17500</v>
      </c>
      <c r="F85" s="9">
        <v>1.3079222720478325</v>
      </c>
    </row>
    <row r="86" spans="1:17" ht="15.75" thickBot="1" x14ac:dyDescent="0.3">
      <c r="A86" s="8" t="s">
        <v>44</v>
      </c>
      <c r="B86" s="8">
        <v>3</v>
      </c>
      <c r="C86" s="8" t="s">
        <v>97</v>
      </c>
      <c r="D86" s="8" t="s">
        <v>137</v>
      </c>
      <c r="E86" s="8">
        <v>9180</v>
      </c>
      <c r="F86" s="8">
        <v>0.68609865470852016</v>
      </c>
    </row>
    <row r="87" spans="1:17" x14ac:dyDescent="0.25">
      <c r="A87" s="20" t="s">
        <v>36</v>
      </c>
      <c r="B87" s="21">
        <v>1</v>
      </c>
      <c r="C87" s="21" t="s">
        <v>112</v>
      </c>
      <c r="E87">
        <v>1075962.1728612271</v>
      </c>
    </row>
    <row r="88" spans="1:17" x14ac:dyDescent="0.25">
      <c r="A88" s="20" t="s">
        <v>36</v>
      </c>
      <c r="B88" s="21">
        <v>2</v>
      </c>
      <c r="C88" s="21" t="s">
        <v>112</v>
      </c>
      <c r="E88">
        <v>1163454.9057019153</v>
      </c>
    </row>
    <row r="89" spans="1:17" x14ac:dyDescent="0.25">
      <c r="A89" s="20" t="s">
        <v>36</v>
      </c>
      <c r="B89" s="21">
        <v>3</v>
      </c>
      <c r="C89" s="21" t="s">
        <v>112</v>
      </c>
      <c r="E89">
        <v>1055666.2804171494</v>
      </c>
    </row>
    <row r="90" spans="1:17" x14ac:dyDescent="0.25">
      <c r="A90" s="20" t="s">
        <v>36</v>
      </c>
      <c r="B90" s="21">
        <v>4</v>
      </c>
      <c r="C90" s="21" t="s">
        <v>112</v>
      </c>
      <c r="E90">
        <v>1115692.7117531188</v>
      </c>
    </row>
    <row r="91" spans="1:17" x14ac:dyDescent="0.25">
      <c r="A91" s="20" t="s">
        <v>36</v>
      </c>
      <c r="B91" s="21">
        <v>5</v>
      </c>
      <c r="C91" s="21" t="s">
        <v>112</v>
      </c>
      <c r="E91">
        <v>1032983.7940896092</v>
      </c>
      <c r="H91" s="34" t="s">
        <v>60</v>
      </c>
      <c r="I91" s="19"/>
      <c r="J91" s="19"/>
    </row>
    <row r="92" spans="1:17" x14ac:dyDescent="0.25">
      <c r="A92" s="31" t="s">
        <v>103</v>
      </c>
      <c r="B92" s="31"/>
      <c r="C92" s="32" t="s">
        <v>112</v>
      </c>
      <c r="D92" s="31"/>
      <c r="E92" s="31">
        <v>6838.6059764740257</v>
      </c>
      <c r="F92" s="31"/>
      <c r="H92" s="26" t="s">
        <v>131</v>
      </c>
      <c r="N92" s="26" t="s">
        <v>98</v>
      </c>
    </row>
    <row r="93" spans="1:17" x14ac:dyDescent="0.25">
      <c r="A93" s="31" t="s">
        <v>104</v>
      </c>
      <c r="B93" s="31"/>
      <c r="C93" s="32" t="s">
        <v>112</v>
      </c>
      <c r="D93" s="31"/>
      <c r="E93" s="31">
        <v>5466.3774403470716</v>
      </c>
      <c r="F93" s="31"/>
      <c r="H93" s="26" t="s">
        <v>130</v>
      </c>
      <c r="N93" s="26" t="s">
        <v>59</v>
      </c>
    </row>
    <row r="94" spans="1:17" x14ac:dyDescent="0.25">
      <c r="A94" s="31" t="s">
        <v>105</v>
      </c>
      <c r="B94" s="31"/>
      <c r="C94" s="32" t="s">
        <v>112</v>
      </c>
      <c r="D94" s="31"/>
      <c r="E94" s="31">
        <v>11768.050028425241</v>
      </c>
      <c r="F94" s="31"/>
      <c r="H94" s="26"/>
      <c r="N94" s="36" t="s">
        <v>121</v>
      </c>
      <c r="O94" s="23" t="s">
        <v>6</v>
      </c>
      <c r="P94" s="23" t="s">
        <v>7</v>
      </c>
      <c r="Q94" s="23" t="s">
        <v>8</v>
      </c>
    </row>
    <row r="95" spans="1:17" x14ac:dyDescent="0.25">
      <c r="A95" s="31" t="s">
        <v>106</v>
      </c>
      <c r="B95" s="31"/>
      <c r="C95" s="32" t="s">
        <v>112</v>
      </c>
      <c r="D95" s="31"/>
      <c r="E95" s="31">
        <v>3673.2016616864662</v>
      </c>
      <c r="F95" s="31"/>
      <c r="N95" s="25" t="s">
        <v>10</v>
      </c>
      <c r="O95" s="26">
        <v>1</v>
      </c>
      <c r="P95">
        <v>0.24292421821582549</v>
      </c>
      <c r="Q95">
        <v>0.10863901306231569</v>
      </c>
    </row>
    <row r="96" spans="1:17" x14ac:dyDescent="0.25">
      <c r="A96" s="31" t="s">
        <v>107</v>
      </c>
      <c r="B96" s="31"/>
      <c r="C96" s="32" t="s">
        <v>112</v>
      </c>
      <c r="D96" s="31"/>
      <c r="E96" s="31">
        <v>2318.259874069834</v>
      </c>
      <c r="F96" s="31"/>
      <c r="N96" s="25" t="s">
        <v>122</v>
      </c>
      <c r="O96" s="26">
        <v>1.3382777586262258</v>
      </c>
      <c r="P96">
        <v>0.61990727591728068</v>
      </c>
      <c r="Q96">
        <v>0.27723096173955158</v>
      </c>
    </row>
    <row r="97" spans="1:17" x14ac:dyDescent="0.25">
      <c r="A97" s="31" t="s">
        <v>108</v>
      </c>
      <c r="B97" s="31"/>
      <c r="C97" s="32" t="s">
        <v>112</v>
      </c>
      <c r="D97" s="31"/>
      <c r="E97" s="31">
        <v>2376.0633616896448</v>
      </c>
      <c r="F97" s="31"/>
      <c r="N97" s="25" t="s">
        <v>123</v>
      </c>
      <c r="O97" s="26">
        <v>1.8048120368125855</v>
      </c>
      <c r="P97">
        <v>1.4001908047453269</v>
      </c>
      <c r="Q97">
        <v>0.62618436417613721</v>
      </c>
    </row>
    <row r="98" spans="1:17" x14ac:dyDescent="0.25">
      <c r="A98" s="31" t="s">
        <v>109</v>
      </c>
      <c r="B98" s="31"/>
      <c r="C98" s="32" t="s">
        <v>112</v>
      </c>
      <c r="D98" s="31"/>
      <c r="E98" s="31">
        <v>3062.3094917416884</v>
      </c>
      <c r="F98" s="31"/>
      <c r="N98" s="25" t="s">
        <v>124</v>
      </c>
      <c r="O98" s="26">
        <v>1.8245144558943927</v>
      </c>
      <c r="P98">
        <v>0.77358580929932574</v>
      </c>
      <c r="Q98">
        <v>0.34595809120449622</v>
      </c>
    </row>
    <row r="99" spans="1:17" x14ac:dyDescent="0.25">
      <c r="A99" s="31" t="s">
        <v>110</v>
      </c>
      <c r="B99" s="31"/>
      <c r="C99" s="32" t="s">
        <v>112</v>
      </c>
      <c r="D99" s="31"/>
      <c r="E99" s="31">
        <v>3101.4430325220765</v>
      </c>
      <c r="F99" s="31"/>
      <c r="N99" s="25" t="s">
        <v>125</v>
      </c>
      <c r="O99" s="26">
        <v>1.9553338367450255</v>
      </c>
      <c r="P99">
        <v>0.91206039405080019</v>
      </c>
      <c r="Q99">
        <v>0.40788580813656677</v>
      </c>
    </row>
    <row r="100" spans="1:17" x14ac:dyDescent="0.25">
      <c r="A100" s="31" t="s">
        <v>111</v>
      </c>
      <c r="B100" s="31"/>
      <c r="C100" s="32" t="s">
        <v>112</v>
      </c>
      <c r="D100" s="31"/>
      <c r="E100" s="31">
        <v>1006.2189923834811</v>
      </c>
      <c r="F100" s="31"/>
      <c r="N100" s="25" t="s">
        <v>132</v>
      </c>
      <c r="O100" s="26">
        <v>2.1705092199707652</v>
      </c>
      <c r="P100">
        <v>1.2766811034150876</v>
      </c>
      <c r="Q100">
        <v>0.57094914656511486</v>
      </c>
    </row>
    <row r="101" spans="1:17" x14ac:dyDescent="0.25">
      <c r="A101" s="26" t="s">
        <v>35</v>
      </c>
      <c r="B101" s="21">
        <v>1</v>
      </c>
      <c r="C101" s="21" t="s">
        <v>112</v>
      </c>
      <c r="D101" s="26" t="s">
        <v>137</v>
      </c>
      <c r="E101">
        <v>18859.138533178117</v>
      </c>
      <c r="F101" s="26">
        <v>1.0394215175558912</v>
      </c>
      <c r="N101" s="25" t="s">
        <v>127</v>
      </c>
      <c r="O101" s="26">
        <v>2.2385417749348933</v>
      </c>
      <c r="P101">
        <v>0.83561258049923626</v>
      </c>
      <c r="Q101">
        <v>0.37369730657006145</v>
      </c>
    </row>
    <row r="102" spans="1:17" x14ac:dyDescent="0.25">
      <c r="A102" s="26" t="s">
        <v>35</v>
      </c>
      <c r="B102" s="21">
        <v>2</v>
      </c>
      <c r="C102" s="21" t="s">
        <v>112</v>
      </c>
      <c r="D102" s="26" t="s">
        <v>137</v>
      </c>
      <c r="E102">
        <v>17871.962062833431</v>
      </c>
      <c r="F102" s="26">
        <v>0.98501328129971333</v>
      </c>
      <c r="N102" s="25" t="s">
        <v>128</v>
      </c>
      <c r="O102" s="26">
        <v>2.997920240474834</v>
      </c>
      <c r="P102">
        <v>1.1727617283625589</v>
      </c>
      <c r="Q102">
        <v>0.52447498920576496</v>
      </c>
    </row>
    <row r="103" spans="1:17" x14ac:dyDescent="0.25">
      <c r="A103" s="26" t="s">
        <v>35</v>
      </c>
      <c r="B103" s="21">
        <v>3</v>
      </c>
      <c r="C103" s="21" t="s">
        <v>112</v>
      </c>
      <c r="D103" s="26" t="s">
        <v>137</v>
      </c>
      <c r="E103">
        <v>25148.908007941762</v>
      </c>
      <c r="F103" s="26">
        <v>1.3860821946082389</v>
      </c>
      <c r="N103" s="25" t="s">
        <v>51</v>
      </c>
      <c r="O103" s="26">
        <v>3.5591821854844299</v>
      </c>
      <c r="P103">
        <v>3.4413191247741919</v>
      </c>
      <c r="Q103">
        <v>1.5390046990530346</v>
      </c>
    </row>
    <row r="104" spans="1:17" x14ac:dyDescent="0.25">
      <c r="A104" s="26" t="s">
        <v>35</v>
      </c>
      <c r="B104" s="21">
        <v>4</v>
      </c>
      <c r="C104" s="21" t="s">
        <v>112</v>
      </c>
      <c r="D104" s="26" t="s">
        <v>137</v>
      </c>
      <c r="E104">
        <v>14814.814814814814</v>
      </c>
      <c r="F104" s="26">
        <v>0.81651859495245571</v>
      </c>
    </row>
    <row r="105" spans="1:17" x14ac:dyDescent="0.25">
      <c r="A105" s="26" t="s">
        <v>35</v>
      </c>
      <c r="B105" s="21">
        <v>5</v>
      </c>
      <c r="C105" s="21" t="s">
        <v>112</v>
      </c>
      <c r="D105" s="26" t="s">
        <v>137</v>
      </c>
      <c r="E105">
        <v>14024.572969733294</v>
      </c>
      <c r="F105" s="26">
        <v>0.77296441158370022</v>
      </c>
    </row>
    <row r="106" spans="1:17" x14ac:dyDescent="0.25">
      <c r="A106" s="19" t="s">
        <v>113</v>
      </c>
      <c r="B106" s="9">
        <v>1</v>
      </c>
      <c r="C106" s="9" t="s">
        <v>112</v>
      </c>
      <c r="D106" s="19" t="s">
        <v>137</v>
      </c>
      <c r="E106" s="19">
        <v>72743.481167818143</v>
      </c>
      <c r="F106" s="19">
        <v>4.0092573398690678</v>
      </c>
    </row>
    <row r="107" spans="1:17" x14ac:dyDescent="0.25">
      <c r="A107" s="19" t="s">
        <v>113</v>
      </c>
      <c r="B107" s="9">
        <v>2</v>
      </c>
      <c r="C107" s="9" t="s">
        <v>112</v>
      </c>
      <c r="D107" s="19" t="s">
        <v>137</v>
      </c>
      <c r="E107" s="19">
        <v>53486.319505736981</v>
      </c>
      <c r="F107" s="19">
        <v>2.947898775510168</v>
      </c>
    </row>
    <row r="108" spans="1:17" x14ac:dyDescent="0.25">
      <c r="A108" s="19" t="s">
        <v>113</v>
      </c>
      <c r="B108" s="9">
        <v>3</v>
      </c>
      <c r="C108" s="9" t="s">
        <v>112</v>
      </c>
      <c r="D108" s="19" t="s">
        <v>137</v>
      </c>
      <c r="E108" s="19">
        <v>29997.5963464466</v>
      </c>
      <c r="F108" s="19">
        <v>1.6533176774007261</v>
      </c>
    </row>
    <row r="109" spans="1:17" x14ac:dyDescent="0.25">
      <c r="A109" s="19" t="s">
        <v>113</v>
      </c>
      <c r="B109" s="9">
        <v>4</v>
      </c>
      <c r="C109" s="9" t="s">
        <v>112</v>
      </c>
      <c r="D109" s="19" t="s">
        <v>137</v>
      </c>
      <c r="E109" s="19">
        <v>17092.877967513534</v>
      </c>
      <c r="F109" s="19">
        <v>0.94207405736663585</v>
      </c>
    </row>
    <row r="110" spans="1:17" x14ac:dyDescent="0.25">
      <c r="A110" s="19" t="s">
        <v>113</v>
      </c>
      <c r="B110" s="9">
        <v>5</v>
      </c>
      <c r="C110" s="9" t="s">
        <v>112</v>
      </c>
      <c r="D110" s="19" t="s">
        <v>137</v>
      </c>
      <c r="E110" s="19">
        <v>23587.01130390957</v>
      </c>
      <c r="F110" s="19">
        <v>1.2999982497072256</v>
      </c>
    </row>
    <row r="111" spans="1:17" x14ac:dyDescent="0.25">
      <c r="A111" s="20" t="s">
        <v>114</v>
      </c>
      <c r="B111" s="21">
        <v>1</v>
      </c>
      <c r="C111" s="21" t="s">
        <v>112</v>
      </c>
      <c r="D111" s="26" t="s">
        <v>137</v>
      </c>
      <c r="E111">
        <v>43491.314604331979</v>
      </c>
      <c r="F111" s="26">
        <v>2.397024028802095</v>
      </c>
    </row>
    <row r="112" spans="1:17" x14ac:dyDescent="0.25">
      <c r="A112" s="20" t="s">
        <v>114</v>
      </c>
      <c r="B112" s="21">
        <v>2</v>
      </c>
      <c r="C112" s="21" t="s">
        <v>112</v>
      </c>
      <c r="D112" s="26" t="s">
        <v>137</v>
      </c>
      <c r="E112">
        <v>19743.570740383901</v>
      </c>
      <c r="F112" s="26">
        <v>1.0881670032190809</v>
      </c>
    </row>
    <row r="113" spans="1:6" x14ac:dyDescent="0.25">
      <c r="A113" s="20" t="s">
        <v>114</v>
      </c>
      <c r="B113" s="21">
        <v>3</v>
      </c>
      <c r="C113" s="21" t="s">
        <v>112</v>
      </c>
      <c r="D113" s="26" t="s">
        <v>137</v>
      </c>
      <c r="E113">
        <v>171719.74522292995</v>
      </c>
      <c r="F113" s="26">
        <v>9.4643346439138796</v>
      </c>
    </row>
    <row r="114" spans="1:6" x14ac:dyDescent="0.25">
      <c r="A114" s="20" t="s">
        <v>114</v>
      </c>
      <c r="B114" s="21">
        <v>4</v>
      </c>
      <c r="C114" s="21" t="s">
        <v>112</v>
      </c>
      <c r="D114" s="26" t="s">
        <v>137</v>
      </c>
      <c r="E114">
        <v>23833.718244803695</v>
      </c>
      <c r="F114" s="26">
        <v>1.3135955040274381</v>
      </c>
    </row>
    <row r="115" spans="1:6" x14ac:dyDescent="0.25">
      <c r="A115" s="20" t="s">
        <v>114</v>
      </c>
      <c r="B115" s="21">
        <v>5</v>
      </c>
      <c r="C115" s="21" t="s">
        <v>112</v>
      </c>
      <c r="D115" s="26" t="s">
        <v>137</v>
      </c>
      <c r="E115">
        <v>64098.510691405274</v>
      </c>
      <c r="F115" s="26">
        <v>3.5327897474596557</v>
      </c>
    </row>
    <row r="116" spans="1:6" x14ac:dyDescent="0.25">
      <c r="A116" s="19" t="s">
        <v>115</v>
      </c>
      <c r="B116" s="9">
        <v>1</v>
      </c>
      <c r="C116" s="9" t="s">
        <v>112</v>
      </c>
      <c r="D116" s="19" t="s">
        <v>137</v>
      </c>
      <c r="E116" s="19">
        <v>21643.815528997726</v>
      </c>
      <c r="F116" s="19">
        <v>1.1928990045474472</v>
      </c>
    </row>
    <row r="117" spans="1:6" x14ac:dyDescent="0.25">
      <c r="A117" s="19" t="s">
        <v>115</v>
      </c>
      <c r="B117" s="9">
        <v>2</v>
      </c>
      <c r="C117" s="9" t="s">
        <v>112</v>
      </c>
      <c r="D117" s="19" t="s">
        <v>137</v>
      </c>
      <c r="E117" s="19">
        <v>29467.222100416577</v>
      </c>
      <c r="F117" s="19">
        <v>1.6240860980944265</v>
      </c>
    </row>
    <row r="118" spans="1:6" x14ac:dyDescent="0.25">
      <c r="A118" s="19" t="s">
        <v>115</v>
      </c>
      <c r="B118" s="9">
        <v>3</v>
      </c>
      <c r="C118" s="9" t="s">
        <v>112</v>
      </c>
      <c r="D118" s="19" t="s">
        <v>137</v>
      </c>
      <c r="E118" s="19">
        <v>16063.3321338611</v>
      </c>
      <c r="F118" s="19">
        <v>0.88533063343315566</v>
      </c>
    </row>
    <row r="119" spans="1:6" x14ac:dyDescent="0.25">
      <c r="A119" s="19" t="s">
        <v>115</v>
      </c>
      <c r="B119" s="9">
        <v>4</v>
      </c>
      <c r="C119" s="9" t="s">
        <v>112</v>
      </c>
      <c r="D119" s="19" t="s">
        <v>137</v>
      </c>
      <c r="E119" s="19">
        <v>19237.244711221727</v>
      </c>
      <c r="F119" s="19">
        <v>1.0602608415095245</v>
      </c>
    </row>
    <row r="120" spans="1:6" x14ac:dyDescent="0.25">
      <c r="A120" s="19" t="s">
        <v>115</v>
      </c>
      <c r="B120" s="9">
        <v>5</v>
      </c>
      <c r="C120" s="9" t="s">
        <v>112</v>
      </c>
      <c r="D120" s="19" t="s">
        <v>137</v>
      </c>
      <c r="E120" s="19">
        <v>77319.844099842434</v>
      </c>
      <c r="F120" s="19">
        <v>4.2614836064783734</v>
      </c>
    </row>
    <row r="121" spans="1:6" x14ac:dyDescent="0.25">
      <c r="A121" s="20" t="s">
        <v>116</v>
      </c>
      <c r="B121" s="21">
        <v>1</v>
      </c>
      <c r="C121" s="21" t="s">
        <v>112</v>
      </c>
      <c r="D121" s="26" t="s">
        <v>137</v>
      </c>
      <c r="E121">
        <v>41141.235813366962</v>
      </c>
      <c r="F121" s="26">
        <v>2.2674994241133182</v>
      </c>
    </row>
    <row r="122" spans="1:6" x14ac:dyDescent="0.25">
      <c r="A122" s="20" t="s">
        <v>116</v>
      </c>
      <c r="B122" s="21">
        <v>2</v>
      </c>
      <c r="C122" s="21" t="s">
        <v>112</v>
      </c>
      <c r="D122" s="26" t="s">
        <v>137</v>
      </c>
      <c r="E122">
        <v>24053.452115812917</v>
      </c>
      <c r="F122" s="26">
        <v>1.3257061374617822</v>
      </c>
    </row>
    <row r="123" spans="1:6" x14ac:dyDescent="0.25">
      <c r="A123" s="20" t="s">
        <v>116</v>
      </c>
      <c r="B123" s="21">
        <v>3</v>
      </c>
      <c r="C123" s="21" t="s">
        <v>112</v>
      </c>
      <c r="D123" s="26" t="s">
        <v>137</v>
      </c>
      <c r="E123">
        <v>27821.128451380551</v>
      </c>
      <c r="F123" s="26">
        <v>1.53336163813513</v>
      </c>
    </row>
    <row r="124" spans="1:6" x14ac:dyDescent="0.25">
      <c r="A124" s="20" t="s">
        <v>116</v>
      </c>
      <c r="B124" s="21">
        <v>4</v>
      </c>
      <c r="C124" s="21" t="s">
        <v>112</v>
      </c>
      <c r="D124" s="26" t="s">
        <v>137</v>
      </c>
      <c r="E124">
        <v>15892.943367593296</v>
      </c>
      <c r="F124" s="26">
        <v>0.87593965570122045</v>
      </c>
    </row>
    <row r="125" spans="1:6" x14ac:dyDescent="0.25">
      <c r="A125" s="20" t="s">
        <v>116</v>
      </c>
      <c r="B125" s="21">
        <v>5</v>
      </c>
      <c r="C125" s="21" t="s">
        <v>112</v>
      </c>
      <c r="D125" s="26" t="s">
        <v>137</v>
      </c>
      <c r="E125">
        <v>12498.990714574082</v>
      </c>
      <c r="F125" s="26">
        <v>0.68888193771967787</v>
      </c>
    </row>
    <row r="126" spans="1:6" x14ac:dyDescent="0.25">
      <c r="A126" s="19" t="s">
        <v>117</v>
      </c>
      <c r="B126" s="9">
        <v>1</v>
      </c>
      <c r="C126" s="9" t="s">
        <v>112</v>
      </c>
      <c r="D126" s="19" t="s">
        <v>137</v>
      </c>
      <c r="E126" s="19">
        <v>24854.93940506794</v>
      </c>
      <c r="F126" s="19">
        <v>1.3698801135441787</v>
      </c>
    </row>
    <row r="127" spans="1:6" x14ac:dyDescent="0.25">
      <c r="A127" s="19" t="s">
        <v>117</v>
      </c>
      <c r="B127" s="9">
        <v>2</v>
      </c>
      <c r="C127" s="9" t="s">
        <v>112</v>
      </c>
      <c r="D127" s="19" t="s">
        <v>137</v>
      </c>
      <c r="E127" s="19">
        <v>50604.122245913291</v>
      </c>
      <c r="F127" s="19">
        <v>2.7890464586648918</v>
      </c>
    </row>
    <row r="128" spans="1:6" x14ac:dyDescent="0.25">
      <c r="A128" s="19" t="s">
        <v>117</v>
      </c>
      <c r="B128" s="9">
        <v>3</v>
      </c>
      <c r="C128" s="9" t="s">
        <v>112</v>
      </c>
      <c r="D128" s="19" t="s">
        <v>137</v>
      </c>
      <c r="E128" s="19">
        <v>39092.856615202778</v>
      </c>
      <c r="F128" s="19">
        <v>2.1546029940383153</v>
      </c>
    </row>
    <row r="129" spans="1:6" x14ac:dyDescent="0.25">
      <c r="A129" s="19" t="s">
        <v>117</v>
      </c>
      <c r="B129" s="9">
        <v>4</v>
      </c>
      <c r="C129" s="9" t="s">
        <v>112</v>
      </c>
      <c r="D129" s="19" t="s">
        <v>137</v>
      </c>
      <c r="E129" s="19">
        <v>27796.218790590272</v>
      </c>
      <c r="F129" s="19">
        <v>1.5319887420521576</v>
      </c>
    </row>
    <row r="130" spans="1:6" x14ac:dyDescent="0.25">
      <c r="A130" s="19" t="s">
        <v>117</v>
      </c>
      <c r="B130" s="9">
        <v>5</v>
      </c>
      <c r="C130" s="9" t="s">
        <v>112</v>
      </c>
      <c r="D130" s="19" t="s">
        <v>137</v>
      </c>
      <c r="E130" s="19">
        <v>60731.021555763822</v>
      </c>
      <c r="F130" s="19">
        <v>3.3471905663749215</v>
      </c>
    </row>
    <row r="131" spans="1:6" x14ac:dyDescent="0.25">
      <c r="A131" s="20" t="s">
        <v>118</v>
      </c>
      <c r="B131" s="21">
        <v>1</v>
      </c>
      <c r="C131" s="21" t="s">
        <v>112</v>
      </c>
      <c r="D131" s="26" t="s">
        <v>137</v>
      </c>
      <c r="E131">
        <v>13317.591499409682</v>
      </c>
      <c r="F131" s="26">
        <v>0.73399912419929148</v>
      </c>
    </row>
    <row r="132" spans="1:6" x14ac:dyDescent="0.25">
      <c r="A132" s="20" t="s">
        <v>118</v>
      </c>
      <c r="B132" s="21">
        <v>2</v>
      </c>
      <c r="C132" s="21" t="s">
        <v>112</v>
      </c>
      <c r="D132" s="26" t="s">
        <v>137</v>
      </c>
      <c r="E132">
        <v>47599.164926931102</v>
      </c>
      <c r="F132" s="26">
        <v>2.6234282205257395</v>
      </c>
    </row>
    <row r="133" spans="1:6" x14ac:dyDescent="0.25">
      <c r="A133" s="20" t="s">
        <v>118</v>
      </c>
      <c r="B133" s="21">
        <v>3</v>
      </c>
      <c r="C133" s="21" t="s">
        <v>112</v>
      </c>
      <c r="D133" s="26" t="s">
        <v>137</v>
      </c>
      <c r="E133">
        <v>31507.469443186961</v>
      </c>
      <c r="F133" s="26">
        <v>1.7365343409174454</v>
      </c>
    </row>
    <row r="134" spans="1:6" x14ac:dyDescent="0.25">
      <c r="A134" s="20" t="s">
        <v>118</v>
      </c>
      <c r="B134" s="21">
        <v>4</v>
      </c>
      <c r="C134" s="21" t="s">
        <v>112</v>
      </c>
      <c r="D134" s="26" t="s">
        <v>137</v>
      </c>
      <c r="E134">
        <v>29375.428963623886</v>
      </c>
      <c r="F134" s="26">
        <v>1.6190269188865098</v>
      </c>
    </row>
    <row r="135" spans="1:6" x14ac:dyDescent="0.25">
      <c r="A135" s="20" t="s">
        <v>118</v>
      </c>
      <c r="B135" s="21">
        <v>5</v>
      </c>
      <c r="C135" s="21" t="s">
        <v>112</v>
      </c>
      <c r="D135" s="26" t="s">
        <v>137</v>
      </c>
      <c r="E135">
        <v>55587.050574369685</v>
      </c>
      <c r="F135" s="26">
        <v>3.0636805791961419</v>
      </c>
    </row>
    <row r="136" spans="1:6" x14ac:dyDescent="0.25">
      <c r="A136" s="19" t="s">
        <v>119</v>
      </c>
      <c r="B136" s="9">
        <v>1</v>
      </c>
      <c r="C136" s="9" t="s">
        <v>112</v>
      </c>
      <c r="D136" s="19" t="s">
        <v>137</v>
      </c>
      <c r="E136" s="19">
        <v>14059.269469331495</v>
      </c>
      <c r="F136" s="19">
        <v>0.77487670933806452</v>
      </c>
    </row>
    <row r="137" spans="1:6" x14ac:dyDescent="0.25">
      <c r="A137" s="19" t="s">
        <v>119</v>
      </c>
      <c r="B137" s="9">
        <v>2</v>
      </c>
      <c r="C137" s="9" t="s">
        <v>112</v>
      </c>
      <c r="D137" s="19" t="s">
        <v>137</v>
      </c>
      <c r="E137" s="19">
        <v>33163.913595933926</v>
      </c>
      <c r="F137" s="19">
        <v>1.8278292689421713</v>
      </c>
    </row>
    <row r="138" spans="1:6" x14ac:dyDescent="0.25">
      <c r="A138" s="19" t="s">
        <v>119</v>
      </c>
      <c r="B138" s="9">
        <v>3</v>
      </c>
      <c r="C138" s="9" t="s">
        <v>112</v>
      </c>
      <c r="D138" s="19" t="s">
        <v>137</v>
      </c>
      <c r="E138" s="19">
        <v>31029.830610103432</v>
      </c>
      <c r="F138" s="19">
        <v>1.710209274167769</v>
      </c>
    </row>
    <row r="139" spans="1:6" x14ac:dyDescent="0.25">
      <c r="A139" s="19" t="s">
        <v>119</v>
      </c>
      <c r="B139" s="9">
        <v>4</v>
      </c>
      <c r="C139" s="9" t="s">
        <v>112</v>
      </c>
      <c r="D139" s="19" t="s">
        <v>137</v>
      </c>
      <c r="E139" s="19">
        <v>33650.526315789473</v>
      </c>
      <c r="F139" s="19">
        <v>1.8546489315075865</v>
      </c>
    </row>
    <row r="140" spans="1:6" x14ac:dyDescent="0.25">
      <c r="A140" s="19" t="s">
        <v>119</v>
      </c>
      <c r="B140" s="9">
        <v>5</v>
      </c>
      <c r="C140" s="9" t="s">
        <v>112</v>
      </c>
      <c r="D140" s="19" t="s">
        <v>137</v>
      </c>
      <c r="E140" s="19">
        <v>53615.310149676079</v>
      </c>
      <c r="F140" s="19">
        <v>2.9550080955163716</v>
      </c>
    </row>
    <row r="141" spans="1:6" x14ac:dyDescent="0.25">
      <c r="A141" s="20" t="s">
        <v>120</v>
      </c>
      <c r="B141" s="21">
        <v>1</v>
      </c>
      <c r="C141" s="21" t="s">
        <v>112</v>
      </c>
      <c r="D141" s="26" t="s">
        <v>137</v>
      </c>
      <c r="E141">
        <v>31708.591475703513</v>
      </c>
      <c r="F141" s="26">
        <v>1.7476191827772423</v>
      </c>
    </row>
    <row r="142" spans="1:6" x14ac:dyDescent="0.25">
      <c r="A142" s="20" t="s">
        <v>120</v>
      </c>
      <c r="B142" s="21">
        <v>2</v>
      </c>
      <c r="C142" s="21" t="s">
        <v>112</v>
      </c>
      <c r="D142" s="26" t="s">
        <v>137</v>
      </c>
      <c r="E142">
        <v>33624.74781439139</v>
      </c>
      <c r="F142" s="26">
        <v>1.8532281492700322</v>
      </c>
    </row>
    <row r="143" spans="1:6" x14ac:dyDescent="0.25">
      <c r="A143" s="20" t="s">
        <v>120</v>
      </c>
      <c r="B143" s="21">
        <v>3</v>
      </c>
      <c r="C143" s="21" t="s">
        <v>112</v>
      </c>
      <c r="D143" s="26" t="s">
        <v>137</v>
      </c>
      <c r="E143">
        <v>73778.53970232993</v>
      </c>
      <c r="F143" s="26">
        <v>4.0663045963388527</v>
      </c>
    </row>
    <row r="144" spans="1:6" x14ac:dyDescent="0.25">
      <c r="A144" s="20" t="s">
        <v>120</v>
      </c>
      <c r="B144" s="21">
        <v>4</v>
      </c>
      <c r="C144" s="21" t="s">
        <v>112</v>
      </c>
      <c r="D144" t="s">
        <v>137</v>
      </c>
      <c r="E144">
        <v>56437.18109886859</v>
      </c>
      <c r="F144" s="26">
        <v>3.1105355274399695</v>
      </c>
    </row>
    <row r="145" spans="1:17" ht="15.75" thickBot="1" x14ac:dyDescent="0.3">
      <c r="A145" s="28" t="s">
        <v>120</v>
      </c>
      <c r="B145" s="28">
        <v>5</v>
      </c>
      <c r="C145" s="28" t="s">
        <v>112</v>
      </c>
      <c r="D145" s="30" t="s">
        <v>137</v>
      </c>
      <c r="E145" s="30">
        <v>76420.454545454544</v>
      </c>
      <c r="F145" s="30">
        <v>4.2119137465480723</v>
      </c>
    </row>
    <row r="146" spans="1:17" x14ac:dyDescent="0.25">
      <c r="A146" s="20" t="s">
        <v>36</v>
      </c>
      <c r="B146" s="21">
        <v>1</v>
      </c>
      <c r="C146" s="21" t="s">
        <v>129</v>
      </c>
      <c r="E146">
        <v>625400</v>
      </c>
    </row>
    <row r="147" spans="1:17" x14ac:dyDescent="0.25">
      <c r="A147" s="20" t="s">
        <v>36</v>
      </c>
      <c r="B147" s="21">
        <v>2</v>
      </c>
      <c r="C147" s="21" t="s">
        <v>129</v>
      </c>
      <c r="E147">
        <v>637400</v>
      </c>
    </row>
    <row r="148" spans="1:17" x14ac:dyDescent="0.25">
      <c r="A148" s="20" t="s">
        <v>36</v>
      </c>
      <c r="B148" s="21">
        <v>3</v>
      </c>
      <c r="C148" s="21" t="s">
        <v>129</v>
      </c>
      <c r="E148">
        <v>635800</v>
      </c>
    </row>
    <row r="149" spans="1:17" x14ac:dyDescent="0.25">
      <c r="A149" s="31" t="s">
        <v>103</v>
      </c>
      <c r="B149" s="31"/>
      <c r="C149" s="32" t="s">
        <v>129</v>
      </c>
      <c r="D149" s="31"/>
      <c r="E149" s="31">
        <v>1100</v>
      </c>
      <c r="F149" s="31"/>
      <c r="H149" s="34" t="s">
        <v>60</v>
      </c>
      <c r="I149" s="19"/>
      <c r="J149" s="19"/>
    </row>
    <row r="150" spans="1:17" x14ac:dyDescent="0.25">
      <c r="A150" s="31" t="s">
        <v>104</v>
      </c>
      <c r="B150" s="31"/>
      <c r="C150" s="32" t="s">
        <v>129</v>
      </c>
      <c r="D150" s="31"/>
      <c r="E150" s="31">
        <v>300</v>
      </c>
      <c r="F150" s="31"/>
      <c r="H150" s="26" t="s">
        <v>131</v>
      </c>
      <c r="I150" s="26"/>
      <c r="J150" s="26"/>
      <c r="N150" s="26" t="s">
        <v>98</v>
      </c>
    </row>
    <row r="151" spans="1:17" x14ac:dyDescent="0.25">
      <c r="A151" s="31" t="s">
        <v>105</v>
      </c>
      <c r="B151" s="31"/>
      <c r="C151" s="32" t="s">
        <v>129</v>
      </c>
      <c r="D151" s="31"/>
      <c r="E151" s="31">
        <v>220</v>
      </c>
      <c r="F151" s="31"/>
      <c r="H151" s="26" t="s">
        <v>130</v>
      </c>
      <c r="I151" s="26"/>
      <c r="J151" s="26"/>
      <c r="N151" s="26" t="s">
        <v>59</v>
      </c>
    </row>
    <row r="152" spans="1:17" x14ac:dyDescent="0.25">
      <c r="A152" s="31" t="s">
        <v>106</v>
      </c>
      <c r="B152" s="31"/>
      <c r="C152" s="32" t="s">
        <v>129</v>
      </c>
      <c r="D152" s="31"/>
      <c r="E152" s="31">
        <v>180</v>
      </c>
      <c r="F152" s="31"/>
      <c r="N152" s="36" t="s">
        <v>121</v>
      </c>
      <c r="O152" s="23" t="s">
        <v>6</v>
      </c>
      <c r="P152" s="23" t="s">
        <v>7</v>
      </c>
      <c r="Q152" s="23" t="s">
        <v>8</v>
      </c>
    </row>
    <row r="153" spans="1:17" x14ac:dyDescent="0.25">
      <c r="A153" s="31" t="s">
        <v>107</v>
      </c>
      <c r="B153" s="31"/>
      <c r="C153" s="32" t="s">
        <v>129</v>
      </c>
      <c r="D153" s="31"/>
      <c r="E153" s="31">
        <v>20</v>
      </c>
      <c r="F153" s="31"/>
      <c r="N153" s="25" t="s">
        <v>10</v>
      </c>
      <c r="O153" s="26">
        <v>1</v>
      </c>
      <c r="P153">
        <v>0.11115169993289349</v>
      </c>
      <c r="Q153">
        <v>6.4173463877140569E-2</v>
      </c>
    </row>
    <row r="154" spans="1:17" x14ac:dyDescent="0.25">
      <c r="A154" s="31" t="s">
        <v>108</v>
      </c>
      <c r="B154" s="31"/>
      <c r="C154" s="32" t="s">
        <v>129</v>
      </c>
      <c r="D154" s="31"/>
      <c r="E154" s="31">
        <v>300</v>
      </c>
      <c r="F154" s="31"/>
      <c r="N154" s="25" t="s">
        <v>128</v>
      </c>
      <c r="O154" s="26">
        <v>0.90892777030058325</v>
      </c>
      <c r="P154">
        <v>8.5518187940377591E-2</v>
      </c>
      <c r="Q154">
        <v>4.9373948827986014E-2</v>
      </c>
    </row>
    <row r="155" spans="1:17" x14ac:dyDescent="0.25">
      <c r="A155" s="31" t="s">
        <v>109</v>
      </c>
      <c r="B155" s="31"/>
      <c r="C155" s="32" t="s">
        <v>129</v>
      </c>
      <c r="D155" s="31"/>
      <c r="E155" s="31">
        <v>180</v>
      </c>
      <c r="F155" s="31"/>
      <c r="N155" s="25" t="s">
        <v>51</v>
      </c>
      <c r="O155" s="26">
        <v>1.0453117990130103</v>
      </c>
      <c r="P155">
        <v>0.44162860769395645</v>
      </c>
      <c r="Q155">
        <v>0.25497439553394541</v>
      </c>
    </row>
    <row r="156" spans="1:17" x14ac:dyDescent="0.25">
      <c r="A156" s="31" t="s">
        <v>110</v>
      </c>
      <c r="B156" s="31"/>
      <c r="C156" s="32" t="s">
        <v>129</v>
      </c>
      <c r="D156" s="31"/>
      <c r="E156" s="31">
        <v>200</v>
      </c>
      <c r="F156" s="31"/>
      <c r="N156" s="25" t="s">
        <v>125</v>
      </c>
      <c r="O156" s="26">
        <v>1.0731269627635711</v>
      </c>
      <c r="P156">
        <v>0.37147027651193532</v>
      </c>
      <c r="Q156">
        <v>0.21446846414011059</v>
      </c>
    </row>
    <row r="157" spans="1:17" x14ac:dyDescent="0.25">
      <c r="A157" s="31" t="s">
        <v>111</v>
      </c>
      <c r="B157" s="31"/>
      <c r="C157" s="32" t="s">
        <v>129</v>
      </c>
      <c r="D157" s="31"/>
      <c r="E157" s="31">
        <v>40</v>
      </c>
      <c r="F157" s="31"/>
      <c r="N157" s="25" t="s">
        <v>124</v>
      </c>
      <c r="O157" s="26">
        <v>1.0731269627635711</v>
      </c>
      <c r="P157">
        <v>0.37147027651193532</v>
      </c>
      <c r="Q157">
        <v>0.21446846414011059</v>
      </c>
    </row>
    <row r="158" spans="1:17" x14ac:dyDescent="0.25">
      <c r="A158" s="26" t="s">
        <v>35</v>
      </c>
      <c r="B158" s="21">
        <v>1</v>
      </c>
      <c r="C158" s="21" t="s">
        <v>129</v>
      </c>
      <c r="D158" s="26" t="s">
        <v>137</v>
      </c>
      <c r="E158">
        <v>8040</v>
      </c>
      <c r="F158" s="26">
        <v>1.0820995962314939</v>
      </c>
      <c r="N158" s="25" t="s">
        <v>123</v>
      </c>
      <c r="O158" s="26">
        <v>1.2032301480484522</v>
      </c>
      <c r="P158">
        <v>0.3776572792957329</v>
      </c>
      <c r="Q158">
        <v>0.21804053186281308</v>
      </c>
    </row>
    <row r="159" spans="1:17" x14ac:dyDescent="0.25">
      <c r="A159" s="26" t="s">
        <v>35</v>
      </c>
      <c r="B159" s="21">
        <v>2</v>
      </c>
      <c r="C159" s="21" t="s">
        <v>129</v>
      </c>
      <c r="D159" s="26" t="s">
        <v>137</v>
      </c>
      <c r="E159">
        <v>8640</v>
      </c>
      <c r="F159" s="26">
        <v>1.1628532974427994</v>
      </c>
      <c r="N159" s="25" t="s">
        <v>122</v>
      </c>
      <c r="O159" s="26">
        <v>1.2391206819201435</v>
      </c>
      <c r="P159">
        <v>0.85273399050406407</v>
      </c>
      <c r="Q159">
        <v>0.49232619896466517</v>
      </c>
    </row>
    <row r="160" spans="1:17" x14ac:dyDescent="0.25">
      <c r="A160" s="26" t="s">
        <v>35</v>
      </c>
      <c r="B160" s="21">
        <v>3</v>
      </c>
      <c r="C160" s="21" t="s">
        <v>129</v>
      </c>
      <c r="D160" s="26" t="s">
        <v>137</v>
      </c>
      <c r="E160">
        <v>6380</v>
      </c>
      <c r="F160" s="26">
        <v>0.85868102288021531</v>
      </c>
      <c r="N160" s="25" t="s">
        <v>127</v>
      </c>
      <c r="O160" s="26">
        <v>1.382682817406909</v>
      </c>
      <c r="P160">
        <v>0.85273399050406407</v>
      </c>
      <c r="Q160">
        <v>0.49232619896466517</v>
      </c>
    </row>
    <row r="161" spans="1:17" x14ac:dyDescent="0.25">
      <c r="A161" s="26" t="s">
        <v>35</v>
      </c>
      <c r="B161" s="21">
        <v>4</v>
      </c>
      <c r="C161" s="21" t="s">
        <v>129</v>
      </c>
      <c r="D161" s="26" t="s">
        <v>137</v>
      </c>
      <c r="E161">
        <v>6940</v>
      </c>
      <c r="F161" s="26">
        <v>0.93405114401076716</v>
      </c>
      <c r="N161" s="25" t="s">
        <v>126</v>
      </c>
      <c r="O161" s="26">
        <v>1.7631224764468374</v>
      </c>
      <c r="P161">
        <v>1.0036551326316738</v>
      </c>
      <c r="Q161">
        <v>0.57946056099844645</v>
      </c>
    </row>
    <row r="162" spans="1:17" s="26" customFormat="1" x14ac:dyDescent="0.25">
      <c r="A162" s="26" t="s">
        <v>35</v>
      </c>
      <c r="B162" s="21">
        <v>5</v>
      </c>
      <c r="C162" s="21" t="s">
        <v>129</v>
      </c>
      <c r="D162" s="26" t="s">
        <v>137</v>
      </c>
      <c r="E162" s="26">
        <v>6980</v>
      </c>
      <c r="F162" s="26">
        <v>0.93943472409152085</v>
      </c>
    </row>
    <row r="163" spans="1:17" x14ac:dyDescent="0.25">
      <c r="A163" t="s">
        <v>35</v>
      </c>
      <c r="B163" s="21">
        <v>6</v>
      </c>
      <c r="C163" s="21" t="s">
        <v>129</v>
      </c>
      <c r="D163" s="26" t="s">
        <v>137</v>
      </c>
      <c r="E163">
        <v>7600</v>
      </c>
      <c r="F163" s="26">
        <v>1.0228802153432033</v>
      </c>
    </row>
    <row r="164" spans="1:17" x14ac:dyDescent="0.25">
      <c r="A164" s="19" t="s">
        <v>113</v>
      </c>
      <c r="B164" s="9">
        <v>1</v>
      </c>
      <c r="C164" s="9" t="s">
        <v>129</v>
      </c>
      <c r="D164" s="19" t="s">
        <v>137</v>
      </c>
      <c r="E164" s="19">
        <v>7760</v>
      </c>
      <c r="F164" s="19">
        <v>1.044414535666218</v>
      </c>
    </row>
    <row r="165" spans="1:17" x14ac:dyDescent="0.25">
      <c r="A165" s="19" t="s">
        <v>113</v>
      </c>
      <c r="B165" s="9">
        <v>2</v>
      </c>
      <c r="C165" s="9" t="s">
        <v>129</v>
      </c>
      <c r="D165" s="19" t="s">
        <v>137</v>
      </c>
      <c r="E165" s="19">
        <v>21620</v>
      </c>
      <c r="F165" s="19">
        <v>2.9098250336473757</v>
      </c>
    </row>
    <row r="166" spans="1:17" x14ac:dyDescent="0.25">
      <c r="A166" s="19" t="s">
        <v>113</v>
      </c>
      <c r="B166" s="9">
        <v>3</v>
      </c>
      <c r="C166" s="9" t="s">
        <v>129</v>
      </c>
      <c r="D166" s="19" t="s">
        <v>137</v>
      </c>
      <c r="E166" s="19">
        <v>9920</v>
      </c>
      <c r="F166" s="19">
        <v>1.3351278600269179</v>
      </c>
    </row>
    <row r="167" spans="1:17" x14ac:dyDescent="0.25">
      <c r="A167" s="20" t="s">
        <v>114</v>
      </c>
      <c r="B167" s="21">
        <v>1</v>
      </c>
      <c r="C167" s="21" t="s">
        <v>129</v>
      </c>
      <c r="D167" s="26" t="s">
        <v>137</v>
      </c>
      <c r="E167">
        <v>6460</v>
      </c>
      <c r="F167" s="26">
        <v>0.86944818304172278</v>
      </c>
    </row>
    <row r="168" spans="1:17" x14ac:dyDescent="0.25">
      <c r="A168" s="20" t="s">
        <v>114</v>
      </c>
      <c r="B168" s="21">
        <v>2</v>
      </c>
      <c r="C168" s="21" t="s">
        <v>129</v>
      </c>
      <c r="D168" s="26" t="s">
        <v>137</v>
      </c>
      <c r="E168">
        <v>5340</v>
      </c>
      <c r="F168" s="26">
        <v>0.71870794078061906</v>
      </c>
    </row>
    <row r="169" spans="1:17" x14ac:dyDescent="0.25">
      <c r="A169" s="20" t="s">
        <v>114</v>
      </c>
      <c r="B169" s="21">
        <v>3</v>
      </c>
      <c r="C169" s="21" t="s">
        <v>129</v>
      </c>
      <c r="D169" s="26" t="s">
        <v>137</v>
      </c>
      <c r="E169">
        <v>11500</v>
      </c>
      <c r="F169" s="26">
        <v>1.5477792732166891</v>
      </c>
    </row>
    <row r="170" spans="1:17" x14ac:dyDescent="0.25">
      <c r="A170" s="19" t="s">
        <v>115</v>
      </c>
      <c r="B170" s="9">
        <v>1</v>
      </c>
      <c r="C170" s="9" t="s">
        <v>129</v>
      </c>
      <c r="D170" s="19" t="s">
        <v>137</v>
      </c>
      <c r="E170" s="19">
        <v>5780</v>
      </c>
      <c r="F170" s="19">
        <v>0.77792732166890988</v>
      </c>
    </row>
    <row r="171" spans="1:17" x14ac:dyDescent="0.25">
      <c r="A171" s="19" t="s">
        <v>115</v>
      </c>
      <c r="B171" s="9">
        <v>2</v>
      </c>
      <c r="C171" s="9" t="s">
        <v>129</v>
      </c>
      <c r="D171" s="19" t="s">
        <v>137</v>
      </c>
      <c r="E171" s="19">
        <v>9900</v>
      </c>
      <c r="F171" s="19">
        <v>1.332436069986541</v>
      </c>
    </row>
    <row r="172" spans="1:17" x14ac:dyDescent="0.25">
      <c r="A172" s="19" t="s">
        <v>115</v>
      </c>
      <c r="B172" s="9">
        <v>3</v>
      </c>
      <c r="C172" s="9" t="s">
        <v>129</v>
      </c>
      <c r="D172" s="19" t="s">
        <v>137</v>
      </c>
      <c r="E172" s="19">
        <v>11140</v>
      </c>
      <c r="F172" s="19">
        <v>1.4993270524899058</v>
      </c>
    </row>
    <row r="173" spans="1:17" x14ac:dyDescent="0.25">
      <c r="A173" s="20" t="s">
        <v>116</v>
      </c>
      <c r="B173" s="21">
        <v>1</v>
      </c>
      <c r="C173" s="21" t="s">
        <v>129</v>
      </c>
      <c r="D173" s="26" t="s">
        <v>137</v>
      </c>
      <c r="E173">
        <v>15120</v>
      </c>
      <c r="F173" s="26">
        <v>2.034993270524899</v>
      </c>
    </row>
    <row r="174" spans="1:17" x14ac:dyDescent="0.25">
      <c r="A174" s="20" t="s">
        <v>116</v>
      </c>
      <c r="B174" s="21">
        <v>2</v>
      </c>
      <c r="C174" s="21" t="s">
        <v>129</v>
      </c>
      <c r="D174" s="26" t="s">
        <v>137</v>
      </c>
      <c r="E174">
        <v>6220</v>
      </c>
      <c r="F174" s="26">
        <v>0.83714670255720058</v>
      </c>
    </row>
    <row r="175" spans="1:17" x14ac:dyDescent="0.25">
      <c r="A175" s="20" t="s">
        <v>116</v>
      </c>
      <c r="B175" s="21">
        <v>3</v>
      </c>
      <c r="C175" s="21" t="s">
        <v>129</v>
      </c>
      <c r="D175" s="26" t="s">
        <v>137</v>
      </c>
      <c r="E175">
        <v>6280</v>
      </c>
      <c r="F175" s="26">
        <v>0.84522207267833105</v>
      </c>
    </row>
    <row r="176" spans="1:17" x14ac:dyDescent="0.25">
      <c r="A176" s="19" t="s">
        <v>117</v>
      </c>
      <c r="B176" s="9">
        <v>1</v>
      </c>
      <c r="C176" s="9" t="s">
        <v>129</v>
      </c>
      <c r="D176" s="19" t="s">
        <v>137</v>
      </c>
      <c r="E176" s="19">
        <v>17520</v>
      </c>
      <c r="F176" s="19">
        <v>2.3580080753701211</v>
      </c>
    </row>
    <row r="177" spans="1:17" x14ac:dyDescent="0.25">
      <c r="A177" s="19" t="s">
        <v>117</v>
      </c>
      <c r="B177" s="9">
        <v>2</v>
      </c>
      <c r="C177" s="9" t="s">
        <v>129</v>
      </c>
      <c r="D177" s="19" t="s">
        <v>137</v>
      </c>
      <c r="E177" s="19">
        <v>7520</v>
      </c>
      <c r="F177" s="19">
        <v>1.0121130551816959</v>
      </c>
    </row>
    <row r="178" spans="1:17" x14ac:dyDescent="0.25">
      <c r="A178" s="19" t="s">
        <v>117</v>
      </c>
      <c r="B178" s="9">
        <v>3</v>
      </c>
      <c r="C178" s="9" t="s">
        <v>129</v>
      </c>
      <c r="D178" s="19" t="s">
        <v>137</v>
      </c>
      <c r="E178" s="19">
        <v>5780</v>
      </c>
      <c r="F178" s="19">
        <v>0.77792732166890988</v>
      </c>
    </row>
    <row r="179" spans="1:17" x14ac:dyDescent="0.25">
      <c r="A179" s="20" t="s">
        <v>118</v>
      </c>
      <c r="B179" s="21">
        <v>1</v>
      </c>
      <c r="C179" s="21" t="s">
        <v>129</v>
      </c>
      <c r="D179" s="26" t="s">
        <v>137</v>
      </c>
      <c r="E179">
        <v>11020</v>
      </c>
      <c r="F179" s="26">
        <v>1.4831763122476447</v>
      </c>
    </row>
    <row r="180" spans="1:17" x14ac:dyDescent="0.25">
      <c r="A180" s="20" t="s">
        <v>118</v>
      </c>
      <c r="B180" s="21">
        <v>2</v>
      </c>
      <c r="C180" s="21" t="s">
        <v>129</v>
      </c>
      <c r="D180" s="26" t="s">
        <v>137</v>
      </c>
      <c r="E180">
        <v>5640</v>
      </c>
      <c r="F180" s="26">
        <v>0.75908479138627183</v>
      </c>
    </row>
    <row r="181" spans="1:17" x14ac:dyDescent="0.25">
      <c r="A181" s="20" t="s">
        <v>118</v>
      </c>
      <c r="B181" s="21">
        <v>3</v>
      </c>
      <c r="C181" s="21" t="s">
        <v>129</v>
      </c>
      <c r="D181" s="26" t="s">
        <v>137</v>
      </c>
      <c r="E181">
        <v>7260</v>
      </c>
      <c r="F181" s="26">
        <v>0.97711978465679672</v>
      </c>
    </row>
    <row r="182" spans="1:17" x14ac:dyDescent="0.25">
      <c r="A182" s="19" t="s">
        <v>119</v>
      </c>
      <c r="B182" s="9">
        <v>1</v>
      </c>
      <c r="C182" s="9" t="s">
        <v>129</v>
      </c>
      <c r="D182" s="19" t="s">
        <v>137</v>
      </c>
      <c r="E182" s="19">
        <v>11020</v>
      </c>
      <c r="F182" s="19">
        <v>1.4831763122476447</v>
      </c>
    </row>
    <row r="183" spans="1:17" x14ac:dyDescent="0.25">
      <c r="A183" s="19" t="s">
        <v>119</v>
      </c>
      <c r="B183" s="9">
        <v>2</v>
      </c>
      <c r="C183" s="9" t="s">
        <v>129</v>
      </c>
      <c r="D183" s="19" t="s">
        <v>137</v>
      </c>
      <c r="E183" s="19">
        <v>5640</v>
      </c>
      <c r="F183" s="19">
        <v>0.75908479138627183</v>
      </c>
    </row>
    <row r="184" spans="1:17" x14ac:dyDescent="0.25">
      <c r="A184" s="19" t="s">
        <v>119</v>
      </c>
      <c r="B184" s="9">
        <v>3</v>
      </c>
      <c r="C184" s="9" t="s">
        <v>129</v>
      </c>
      <c r="D184" s="19" t="s">
        <v>137</v>
      </c>
      <c r="E184" s="19">
        <v>7260</v>
      </c>
      <c r="F184" s="19">
        <v>0.97711978465679672</v>
      </c>
    </row>
    <row r="185" spans="1:17" x14ac:dyDescent="0.25">
      <c r="A185" s="20" t="s">
        <v>120</v>
      </c>
      <c r="B185" s="21">
        <v>1</v>
      </c>
      <c r="C185" s="21" t="s">
        <v>129</v>
      </c>
      <c r="D185" t="s">
        <v>137</v>
      </c>
      <c r="E185">
        <v>6020</v>
      </c>
      <c r="F185" s="26">
        <v>0.81022880215343207</v>
      </c>
    </row>
    <row r="186" spans="1:17" x14ac:dyDescent="0.25">
      <c r="A186" s="20" t="s">
        <v>120</v>
      </c>
      <c r="B186" s="21">
        <v>2</v>
      </c>
      <c r="C186" s="21" t="s">
        <v>129</v>
      </c>
      <c r="D186" s="26" t="s">
        <v>137</v>
      </c>
      <c r="E186">
        <v>7100</v>
      </c>
      <c r="F186" s="26">
        <v>0.955585464333782</v>
      </c>
    </row>
    <row r="187" spans="1:17" ht="15.75" thickBot="1" x14ac:dyDescent="0.3">
      <c r="A187" s="28" t="s">
        <v>120</v>
      </c>
      <c r="B187" s="28">
        <v>3</v>
      </c>
      <c r="C187" s="28" t="s">
        <v>129</v>
      </c>
      <c r="D187" s="30" t="s">
        <v>137</v>
      </c>
      <c r="E187" s="30">
        <v>7140</v>
      </c>
      <c r="F187" s="30">
        <v>0.96096904441453568</v>
      </c>
    </row>
    <row r="188" spans="1:17" x14ac:dyDescent="0.25">
      <c r="A188" s="21" t="s">
        <v>36</v>
      </c>
      <c r="B188" s="21">
        <v>1</v>
      </c>
      <c r="C188" s="21" t="s">
        <v>134</v>
      </c>
      <c r="E188">
        <v>1901080</v>
      </c>
    </row>
    <row r="189" spans="1:17" x14ac:dyDescent="0.25">
      <c r="A189" s="21" t="s">
        <v>36</v>
      </c>
      <c r="B189" s="21">
        <v>2</v>
      </c>
      <c r="C189" s="21" t="s">
        <v>134</v>
      </c>
      <c r="E189">
        <v>1866120</v>
      </c>
    </row>
    <row r="190" spans="1:17" x14ac:dyDescent="0.25">
      <c r="A190" s="21" t="s">
        <v>36</v>
      </c>
      <c r="B190" s="21">
        <v>3</v>
      </c>
      <c r="C190" s="21" t="s">
        <v>134</v>
      </c>
      <c r="E190">
        <v>1896600</v>
      </c>
    </row>
    <row r="191" spans="1:17" x14ac:dyDescent="0.25">
      <c r="A191" s="32" t="s">
        <v>103</v>
      </c>
      <c r="B191" s="31"/>
      <c r="C191" s="32" t="s">
        <v>134</v>
      </c>
      <c r="D191" s="31"/>
      <c r="E191" s="31">
        <v>1360</v>
      </c>
      <c r="F191" s="31"/>
      <c r="H191" s="34" t="s">
        <v>60</v>
      </c>
      <c r="I191" s="19"/>
      <c r="J191" s="19"/>
    </row>
    <row r="192" spans="1:17" x14ac:dyDescent="0.25">
      <c r="A192" s="32" t="s">
        <v>135</v>
      </c>
      <c r="B192" s="31"/>
      <c r="C192" s="32" t="s">
        <v>134</v>
      </c>
      <c r="D192" s="31"/>
      <c r="E192" s="31">
        <v>420</v>
      </c>
      <c r="F192" s="31"/>
      <c r="H192" t="s">
        <v>139</v>
      </c>
      <c r="N192" s="26" t="s">
        <v>98</v>
      </c>
      <c r="P192" s="26"/>
      <c r="Q192" s="26"/>
    </row>
    <row r="193" spans="1:17" x14ac:dyDescent="0.25">
      <c r="A193" s="32" t="s">
        <v>136</v>
      </c>
      <c r="B193" s="31"/>
      <c r="C193" s="32" t="s">
        <v>134</v>
      </c>
      <c r="D193" s="31"/>
      <c r="E193" s="31">
        <v>280</v>
      </c>
      <c r="F193" s="31"/>
      <c r="H193" t="s">
        <v>140</v>
      </c>
      <c r="N193" s="26" t="s">
        <v>59</v>
      </c>
      <c r="P193" s="26"/>
      <c r="Q193" s="26"/>
    </row>
    <row r="194" spans="1:17" x14ac:dyDescent="0.25">
      <c r="A194" s="21" t="s">
        <v>10</v>
      </c>
      <c r="B194" s="26">
        <v>1</v>
      </c>
      <c r="C194" s="21" t="s">
        <v>134</v>
      </c>
      <c r="D194" t="s">
        <v>137</v>
      </c>
      <c r="E194">
        <v>21760</v>
      </c>
      <c r="F194" s="26">
        <v>1.1349095966620306</v>
      </c>
      <c r="H194" t="s">
        <v>141</v>
      </c>
      <c r="N194" s="36" t="s">
        <v>121</v>
      </c>
      <c r="O194" s="23" t="s">
        <v>6</v>
      </c>
      <c r="P194" s="23" t="s">
        <v>7</v>
      </c>
      <c r="Q194" s="23" t="s">
        <v>8</v>
      </c>
    </row>
    <row r="195" spans="1:17" x14ac:dyDescent="0.25">
      <c r="A195" s="21" t="s">
        <v>10</v>
      </c>
      <c r="B195" s="26">
        <v>2</v>
      </c>
      <c r="C195" s="21" t="s">
        <v>134</v>
      </c>
      <c r="D195" s="26" t="s">
        <v>137</v>
      </c>
      <c r="E195">
        <v>50180</v>
      </c>
      <c r="F195" s="26">
        <v>2.6171766342141867</v>
      </c>
      <c r="N195" s="37" t="s">
        <v>142</v>
      </c>
      <c r="O195" s="26">
        <v>1</v>
      </c>
      <c r="P195">
        <v>0.22114375309189777</v>
      </c>
      <c r="Q195">
        <v>0.12767740537721131</v>
      </c>
    </row>
    <row r="196" spans="1:17" x14ac:dyDescent="0.25">
      <c r="A196" s="21" t="s">
        <v>10</v>
      </c>
      <c r="B196" s="26">
        <v>3</v>
      </c>
      <c r="C196" s="21" t="s">
        <v>134</v>
      </c>
      <c r="D196" s="26" t="s">
        <v>137</v>
      </c>
      <c r="E196">
        <v>14280</v>
      </c>
      <c r="F196" s="26">
        <v>0.74478442280945767</v>
      </c>
      <c r="N196" s="27" t="s">
        <v>143</v>
      </c>
      <c r="O196" s="26">
        <v>0.9477746870653686</v>
      </c>
      <c r="P196">
        <v>0.27022992106765487</v>
      </c>
      <c r="Q196">
        <v>0.12085049461233575</v>
      </c>
    </row>
    <row r="197" spans="1:17" x14ac:dyDescent="0.25">
      <c r="A197" s="21" t="s">
        <v>10</v>
      </c>
      <c r="B197" s="26">
        <v>4</v>
      </c>
      <c r="C197" s="21" t="s">
        <v>134</v>
      </c>
      <c r="D197" s="26" t="s">
        <v>137</v>
      </c>
      <c r="E197">
        <v>21480</v>
      </c>
      <c r="F197" s="26">
        <v>1.1203059805285118</v>
      </c>
      <c r="N197" s="38" t="s">
        <v>144</v>
      </c>
      <c r="O197" s="23">
        <v>1.5636300417246178</v>
      </c>
      <c r="P197" s="23">
        <v>0.20770835624206987</v>
      </c>
      <c r="Q197" s="23">
        <v>9.289000081040219E-2</v>
      </c>
    </row>
    <row r="198" spans="1:17" x14ac:dyDescent="0.25">
      <c r="A198" s="9" t="s">
        <v>42</v>
      </c>
      <c r="B198" s="19">
        <v>1</v>
      </c>
      <c r="C198" s="9" t="s">
        <v>134</v>
      </c>
      <c r="D198" s="19" t="s">
        <v>137</v>
      </c>
      <c r="E198" s="19">
        <v>15180</v>
      </c>
      <c r="F198" s="19">
        <v>0.79172461752433942</v>
      </c>
      <c r="N198" s="27" t="s">
        <v>10</v>
      </c>
      <c r="O198" s="26">
        <v>1</v>
      </c>
      <c r="P198">
        <v>0.44325253713685575</v>
      </c>
      <c r="Q198">
        <v>0.19822856084745188</v>
      </c>
    </row>
    <row r="199" spans="1:17" x14ac:dyDescent="0.25">
      <c r="A199" s="9" t="s">
        <v>42</v>
      </c>
      <c r="B199" s="19">
        <v>2</v>
      </c>
      <c r="C199" s="9" t="s">
        <v>134</v>
      </c>
      <c r="D199" s="19" t="s">
        <v>137</v>
      </c>
      <c r="E199" s="19">
        <v>12700</v>
      </c>
      <c r="F199" s="19">
        <v>0.66237830319888735</v>
      </c>
      <c r="N199" s="27" t="s">
        <v>49</v>
      </c>
      <c r="O199" s="26">
        <v>1.5773183697578261</v>
      </c>
      <c r="P199">
        <v>0.35035533529228141</v>
      </c>
      <c r="Q199">
        <v>0.15668366919865448</v>
      </c>
    </row>
    <row r="200" spans="1:17" x14ac:dyDescent="0.25">
      <c r="A200" s="9" t="s">
        <v>42</v>
      </c>
      <c r="B200" s="19">
        <v>3</v>
      </c>
      <c r="C200" s="9" t="s">
        <v>134</v>
      </c>
      <c r="D200" s="19" t="s">
        <v>137</v>
      </c>
      <c r="E200" s="19">
        <v>18500</v>
      </c>
      <c r="F200" s="19">
        <v>0.96488178025034776</v>
      </c>
      <c r="N200" s="27" t="s">
        <v>11</v>
      </c>
      <c r="O200" s="26">
        <v>2.478913171884229</v>
      </c>
      <c r="P200">
        <v>0.77630226030386151</v>
      </c>
      <c r="Q200">
        <v>0.34717292502523417</v>
      </c>
    </row>
    <row r="201" spans="1:17" x14ac:dyDescent="0.25">
      <c r="A201" s="9" t="s">
        <v>42</v>
      </c>
      <c r="B201" s="19">
        <v>4</v>
      </c>
      <c r="C201" s="9" t="s">
        <v>134</v>
      </c>
      <c r="D201" s="19" t="s">
        <v>137</v>
      </c>
      <c r="E201" s="19">
        <v>26440</v>
      </c>
      <c r="F201" s="19">
        <v>1.378998609179416</v>
      </c>
    </row>
    <row r="202" spans="1:17" x14ac:dyDescent="0.25">
      <c r="A202" s="9" t="s">
        <v>42</v>
      </c>
      <c r="B202" s="19">
        <v>5</v>
      </c>
      <c r="C202" s="9" t="s">
        <v>134</v>
      </c>
      <c r="D202" s="19" t="s">
        <v>137</v>
      </c>
      <c r="E202" s="19">
        <v>18040</v>
      </c>
      <c r="F202" s="19">
        <v>0.94089012517385262</v>
      </c>
    </row>
    <row r="203" spans="1:17" x14ac:dyDescent="0.25">
      <c r="A203" s="21" t="s">
        <v>11</v>
      </c>
      <c r="B203" s="26">
        <v>1</v>
      </c>
      <c r="C203" s="21" t="s">
        <v>134</v>
      </c>
      <c r="D203" s="26" t="s">
        <v>137</v>
      </c>
      <c r="E203">
        <v>25220</v>
      </c>
      <c r="F203" s="26">
        <v>1.3153685674547984</v>
      </c>
    </row>
    <row r="204" spans="1:17" x14ac:dyDescent="0.25">
      <c r="A204" s="21" t="s">
        <v>11</v>
      </c>
      <c r="B204" s="26">
        <v>2</v>
      </c>
      <c r="C204" s="21" t="s">
        <v>134</v>
      </c>
      <c r="D204" s="26" t="s">
        <v>137</v>
      </c>
      <c r="E204">
        <v>26700</v>
      </c>
      <c r="F204" s="26">
        <v>1.3925591098748262</v>
      </c>
    </row>
    <row r="205" spans="1:17" x14ac:dyDescent="0.25">
      <c r="A205" s="21" t="s">
        <v>11</v>
      </c>
      <c r="B205" s="26">
        <v>3</v>
      </c>
      <c r="C205" s="21" t="s">
        <v>134</v>
      </c>
      <c r="D205" s="26" t="s">
        <v>137</v>
      </c>
      <c r="E205">
        <v>30460</v>
      </c>
      <c r="F205" s="26">
        <v>1.5886648122392213</v>
      </c>
    </row>
    <row r="206" spans="1:17" x14ac:dyDescent="0.25">
      <c r="A206" s="21" t="s">
        <v>11</v>
      </c>
      <c r="B206" s="26">
        <v>4</v>
      </c>
      <c r="C206" s="21" t="s">
        <v>134</v>
      </c>
      <c r="D206" s="26" t="s">
        <v>137</v>
      </c>
      <c r="E206">
        <v>32980</v>
      </c>
      <c r="F206" s="26">
        <v>1.7200973574408902</v>
      </c>
    </row>
    <row r="207" spans="1:17" x14ac:dyDescent="0.25">
      <c r="A207" s="21" t="s">
        <v>11</v>
      </c>
      <c r="B207" s="26">
        <v>5</v>
      </c>
      <c r="C207" s="21" t="s">
        <v>134</v>
      </c>
      <c r="D207" s="26" t="s">
        <v>137</v>
      </c>
      <c r="E207">
        <v>34540</v>
      </c>
      <c r="F207" s="26">
        <v>1.801460361613352</v>
      </c>
    </row>
    <row r="208" spans="1:17" x14ac:dyDescent="0.25">
      <c r="A208" s="9" t="s">
        <v>10</v>
      </c>
      <c r="B208" s="19">
        <v>1</v>
      </c>
      <c r="C208" s="9" t="s">
        <v>134</v>
      </c>
      <c r="D208" s="19" t="s">
        <v>138</v>
      </c>
      <c r="E208" s="19">
        <v>13620</v>
      </c>
      <c r="F208" s="19">
        <v>1.6089781453041938</v>
      </c>
    </row>
    <row r="209" spans="1:6" x14ac:dyDescent="0.25">
      <c r="A209" s="9" t="s">
        <v>10</v>
      </c>
      <c r="B209" s="19">
        <v>2</v>
      </c>
      <c r="C209" s="9" t="s">
        <v>134</v>
      </c>
      <c r="D209" s="19" t="s">
        <v>138</v>
      </c>
      <c r="E209" s="19">
        <v>7260</v>
      </c>
      <c r="F209" s="19">
        <v>0.85764914353219135</v>
      </c>
    </row>
    <row r="210" spans="1:6" x14ac:dyDescent="0.25">
      <c r="A210" s="9" t="s">
        <v>10</v>
      </c>
      <c r="B210" s="19">
        <v>3</v>
      </c>
      <c r="C210" s="9" t="s">
        <v>134</v>
      </c>
      <c r="D210" s="19" t="s">
        <v>138</v>
      </c>
      <c r="E210" s="19">
        <v>4700</v>
      </c>
      <c r="F210" s="19">
        <v>0.55522740696987594</v>
      </c>
    </row>
    <row r="211" spans="1:6" x14ac:dyDescent="0.25">
      <c r="A211" s="9" t="s">
        <v>10</v>
      </c>
      <c r="B211" s="19">
        <v>4</v>
      </c>
      <c r="C211" s="9" t="s">
        <v>134</v>
      </c>
      <c r="D211" s="19" t="s">
        <v>138</v>
      </c>
      <c r="E211" s="19">
        <v>8280</v>
      </c>
      <c r="F211" s="19">
        <v>0.97814530419373891</v>
      </c>
    </row>
    <row r="212" spans="1:6" x14ac:dyDescent="0.25">
      <c r="A212" s="21" t="s">
        <v>42</v>
      </c>
      <c r="B212" s="26">
        <v>1</v>
      </c>
      <c r="C212" s="21" t="s">
        <v>134</v>
      </c>
      <c r="D212" s="26" t="s">
        <v>138</v>
      </c>
      <c r="E212">
        <v>15880</v>
      </c>
      <c r="F212" s="26">
        <v>1.8759598346131128</v>
      </c>
    </row>
    <row r="213" spans="1:6" x14ac:dyDescent="0.25">
      <c r="A213" s="21" t="s">
        <v>42</v>
      </c>
      <c r="B213" s="26">
        <v>2</v>
      </c>
      <c r="C213" s="21" t="s">
        <v>134</v>
      </c>
      <c r="D213" s="26" t="s">
        <v>138</v>
      </c>
      <c r="E213">
        <v>12140</v>
      </c>
      <c r="F213" s="26">
        <v>1.4341405788541051</v>
      </c>
    </row>
    <row r="214" spans="1:6" x14ac:dyDescent="0.25">
      <c r="A214" s="21" t="s">
        <v>42</v>
      </c>
      <c r="B214" s="26">
        <v>3</v>
      </c>
      <c r="C214" s="21" t="s">
        <v>134</v>
      </c>
      <c r="D214" s="26" t="s">
        <v>138</v>
      </c>
      <c r="E214">
        <v>15440</v>
      </c>
      <c r="F214" s="26">
        <v>1.8239810986414648</v>
      </c>
    </row>
    <row r="215" spans="1:6" x14ac:dyDescent="0.25">
      <c r="A215" s="21" t="s">
        <v>42</v>
      </c>
      <c r="B215" s="26">
        <v>4</v>
      </c>
      <c r="C215" s="21" t="s">
        <v>134</v>
      </c>
      <c r="D215" s="26" t="s">
        <v>138</v>
      </c>
      <c r="E215">
        <v>8720</v>
      </c>
      <c r="F215" s="26">
        <v>1.0301240401653868</v>
      </c>
    </row>
    <row r="216" spans="1:6" x14ac:dyDescent="0.25">
      <c r="A216" s="21" t="s">
        <v>42</v>
      </c>
      <c r="B216" s="26">
        <v>5</v>
      </c>
      <c r="C216" s="21" t="s">
        <v>134</v>
      </c>
      <c r="D216" s="26" t="s">
        <v>138</v>
      </c>
      <c r="E216">
        <v>14580</v>
      </c>
      <c r="F216" s="26">
        <v>1.722386296515062</v>
      </c>
    </row>
    <row r="217" spans="1:6" x14ac:dyDescent="0.25">
      <c r="A217" s="9" t="s">
        <v>11</v>
      </c>
      <c r="B217" s="19">
        <v>1</v>
      </c>
      <c r="C217" s="9" t="s">
        <v>134</v>
      </c>
      <c r="D217" s="19" t="s">
        <v>138</v>
      </c>
      <c r="E217" s="19">
        <v>29300</v>
      </c>
      <c r="F217" s="19">
        <v>3.4613112817483755</v>
      </c>
    </row>
    <row r="218" spans="1:6" x14ac:dyDescent="0.25">
      <c r="A218" s="9" t="s">
        <v>11</v>
      </c>
      <c r="B218" s="19">
        <v>2</v>
      </c>
      <c r="C218" s="9" t="s">
        <v>134</v>
      </c>
      <c r="D218" s="19" t="s">
        <v>138</v>
      </c>
      <c r="E218" s="19">
        <v>15780</v>
      </c>
      <c r="F218" s="19">
        <v>1.8641464855286474</v>
      </c>
    </row>
    <row r="219" spans="1:6" x14ac:dyDescent="0.25">
      <c r="A219" s="9" t="s">
        <v>11</v>
      </c>
      <c r="B219" s="19">
        <v>3</v>
      </c>
      <c r="C219" s="9" t="s">
        <v>134</v>
      </c>
      <c r="D219" s="19" t="s">
        <v>138</v>
      </c>
      <c r="E219" s="19">
        <v>17080</v>
      </c>
      <c r="F219" s="19">
        <v>2.0177200236266981</v>
      </c>
    </row>
    <row r="220" spans="1:6" x14ac:dyDescent="0.25">
      <c r="A220" s="9" t="s">
        <v>11</v>
      </c>
      <c r="B220" s="19">
        <v>4</v>
      </c>
      <c r="C220" s="9" t="s">
        <v>134</v>
      </c>
      <c r="D220" s="19" t="s">
        <v>138</v>
      </c>
      <c r="E220" s="19">
        <v>15860</v>
      </c>
      <c r="F220" s="19">
        <v>1.8735971647962197</v>
      </c>
    </row>
    <row r="221" spans="1:6" ht="15.75" thickBot="1" x14ac:dyDescent="0.3">
      <c r="A221" s="8" t="s">
        <v>11</v>
      </c>
      <c r="B221" s="8">
        <v>5</v>
      </c>
      <c r="C221" s="8" t="s">
        <v>134</v>
      </c>
      <c r="D221" s="8" t="s">
        <v>138</v>
      </c>
      <c r="E221" s="8">
        <v>26900</v>
      </c>
      <c r="F221" s="8">
        <v>3.1777909037212049</v>
      </c>
    </row>
    <row r="222" spans="1:6" x14ac:dyDescent="0.25">
      <c r="A222" s="21" t="s">
        <v>36</v>
      </c>
      <c r="B222" s="21">
        <v>1</v>
      </c>
      <c r="C222" s="21" t="s">
        <v>97</v>
      </c>
      <c r="D222" s="21" t="s">
        <v>138</v>
      </c>
      <c r="E222">
        <v>590380</v>
      </c>
    </row>
    <row r="223" spans="1:6" x14ac:dyDescent="0.25">
      <c r="A223" s="21" t="s">
        <v>36</v>
      </c>
      <c r="B223" s="21">
        <v>2</v>
      </c>
      <c r="C223" s="21" t="s">
        <v>97</v>
      </c>
      <c r="D223" s="21" t="s">
        <v>138</v>
      </c>
      <c r="E223">
        <v>586800</v>
      </c>
    </row>
    <row r="224" spans="1:6" x14ac:dyDescent="0.25">
      <c r="A224" s="21" t="s">
        <v>36</v>
      </c>
      <c r="B224" s="21">
        <v>3</v>
      </c>
      <c r="C224" s="21" t="s">
        <v>97</v>
      </c>
      <c r="D224" s="21" t="s">
        <v>138</v>
      </c>
      <c r="E224">
        <v>624840</v>
      </c>
    </row>
    <row r="225" spans="1:17" x14ac:dyDescent="0.25">
      <c r="A225" s="21" t="s">
        <v>36</v>
      </c>
      <c r="B225" s="21">
        <v>4</v>
      </c>
      <c r="C225" s="21" t="s">
        <v>97</v>
      </c>
      <c r="D225" s="21" t="s">
        <v>138</v>
      </c>
      <c r="E225">
        <v>565340</v>
      </c>
    </row>
    <row r="226" spans="1:17" x14ac:dyDescent="0.25">
      <c r="A226" s="21" t="s">
        <v>36</v>
      </c>
      <c r="B226" s="21">
        <v>5</v>
      </c>
      <c r="C226" s="21" t="s">
        <v>97</v>
      </c>
      <c r="D226" s="21" t="s">
        <v>138</v>
      </c>
      <c r="E226">
        <v>576800</v>
      </c>
    </row>
    <row r="227" spans="1:17" x14ac:dyDescent="0.25">
      <c r="A227" s="32" t="s">
        <v>103</v>
      </c>
      <c r="B227" s="31"/>
      <c r="C227" s="32" t="s">
        <v>97</v>
      </c>
      <c r="D227" s="32" t="s">
        <v>138</v>
      </c>
      <c r="E227" s="31">
        <v>480</v>
      </c>
      <c r="F227" s="31"/>
      <c r="H227" s="34" t="s">
        <v>60</v>
      </c>
      <c r="I227" s="19"/>
      <c r="J227" s="19"/>
    </row>
    <row r="228" spans="1:17" x14ac:dyDescent="0.25">
      <c r="A228" s="32" t="s">
        <v>135</v>
      </c>
      <c r="B228" s="31"/>
      <c r="C228" s="32" t="s">
        <v>97</v>
      </c>
      <c r="D228" s="32" t="s">
        <v>138</v>
      </c>
      <c r="E228" s="31">
        <v>280</v>
      </c>
      <c r="F228" s="31"/>
      <c r="H228" t="s">
        <v>146</v>
      </c>
      <c r="N228" s="26" t="s">
        <v>98</v>
      </c>
      <c r="P228" s="26"/>
      <c r="Q228" s="26"/>
    </row>
    <row r="229" spans="1:17" x14ac:dyDescent="0.25">
      <c r="A229" s="32" t="s">
        <v>136</v>
      </c>
      <c r="B229" s="31"/>
      <c r="C229" s="32" t="s">
        <v>97</v>
      </c>
      <c r="D229" s="32" t="s">
        <v>138</v>
      </c>
      <c r="E229" s="31">
        <v>600</v>
      </c>
      <c r="F229" s="31"/>
      <c r="H229" t="s">
        <v>158</v>
      </c>
      <c r="N229" s="26" t="s">
        <v>59</v>
      </c>
      <c r="P229" s="26"/>
      <c r="Q229" s="26"/>
    </row>
    <row r="230" spans="1:17" x14ac:dyDescent="0.25">
      <c r="A230" s="21" t="s">
        <v>10</v>
      </c>
      <c r="B230" s="26">
        <v>1</v>
      </c>
      <c r="C230" s="21" t="s">
        <v>97</v>
      </c>
      <c r="D230" s="21" t="s">
        <v>138</v>
      </c>
      <c r="E230">
        <v>9420</v>
      </c>
      <c r="F230" s="26">
        <v>1.1343930635838151</v>
      </c>
      <c r="H230" t="s">
        <v>147</v>
      </c>
      <c r="N230" s="36" t="s">
        <v>121</v>
      </c>
      <c r="O230" s="23" t="s">
        <v>6</v>
      </c>
      <c r="P230" s="23" t="s">
        <v>7</v>
      </c>
      <c r="Q230" s="23" t="s">
        <v>8</v>
      </c>
    </row>
    <row r="231" spans="1:17" x14ac:dyDescent="0.25">
      <c r="A231" s="21" t="s">
        <v>10</v>
      </c>
      <c r="B231" s="26">
        <v>2</v>
      </c>
      <c r="C231" s="21" t="s">
        <v>97</v>
      </c>
      <c r="D231" s="21" t="s">
        <v>138</v>
      </c>
      <c r="E231">
        <v>8160</v>
      </c>
      <c r="F231" s="26">
        <v>0.98265895953757221</v>
      </c>
      <c r="N231" s="37" t="s">
        <v>10</v>
      </c>
      <c r="O231" s="26">
        <v>1</v>
      </c>
      <c r="P231">
        <v>0.16883756067858363</v>
      </c>
      <c r="Q231">
        <v>7.55064525665117E-2</v>
      </c>
    </row>
    <row r="232" spans="1:17" x14ac:dyDescent="0.25">
      <c r="A232" s="21" t="s">
        <v>10</v>
      </c>
      <c r="B232" s="26">
        <v>3</v>
      </c>
      <c r="C232" s="21" t="s">
        <v>97</v>
      </c>
      <c r="D232" s="21" t="s">
        <v>138</v>
      </c>
      <c r="E232">
        <v>6340</v>
      </c>
      <c r="F232" s="26">
        <v>0.76348747591522159</v>
      </c>
      <c r="N232" s="27" t="s">
        <v>49</v>
      </c>
      <c r="O232" s="26">
        <v>0.94412331406551053</v>
      </c>
      <c r="P232">
        <v>0.19010199673093606</v>
      </c>
      <c r="Q232">
        <v>8.5016197469763161E-2</v>
      </c>
    </row>
    <row r="233" spans="1:17" x14ac:dyDescent="0.25">
      <c r="A233" s="21" t="s">
        <v>10</v>
      </c>
      <c r="B233" s="26">
        <v>4</v>
      </c>
      <c r="C233" s="21" t="s">
        <v>97</v>
      </c>
      <c r="D233" s="21" t="s">
        <v>138</v>
      </c>
      <c r="E233">
        <v>9860</v>
      </c>
      <c r="F233" s="26">
        <v>1.1873795761078998</v>
      </c>
      <c r="N233" s="27" t="s">
        <v>11</v>
      </c>
      <c r="O233" s="26">
        <v>1.0789980732177264</v>
      </c>
      <c r="P233">
        <v>0.12620975439859244</v>
      </c>
      <c r="Q233">
        <v>5.6442718051761154E-2</v>
      </c>
    </row>
    <row r="234" spans="1:17" x14ac:dyDescent="0.25">
      <c r="A234" s="21" t="s">
        <v>10</v>
      </c>
      <c r="B234" s="26">
        <v>5</v>
      </c>
      <c r="C234" s="21" t="s">
        <v>97</v>
      </c>
      <c r="D234" s="21" t="s">
        <v>138</v>
      </c>
      <c r="E234">
        <v>7740</v>
      </c>
      <c r="F234" s="26">
        <v>0.93208092485549132</v>
      </c>
    </row>
    <row r="235" spans="1:17" x14ac:dyDescent="0.25">
      <c r="A235" s="9" t="s">
        <v>42</v>
      </c>
      <c r="B235" s="19">
        <v>1</v>
      </c>
      <c r="C235" s="9" t="s">
        <v>97</v>
      </c>
      <c r="D235" s="9" t="s">
        <v>138</v>
      </c>
      <c r="E235" s="19">
        <v>5880</v>
      </c>
      <c r="F235" s="19">
        <v>0.70809248554913296</v>
      </c>
    </row>
    <row r="236" spans="1:17" x14ac:dyDescent="0.25">
      <c r="A236" s="9" t="s">
        <v>42</v>
      </c>
      <c r="B236" s="19">
        <v>2</v>
      </c>
      <c r="C236" s="9" t="s">
        <v>97</v>
      </c>
      <c r="D236" s="9" t="s">
        <v>138</v>
      </c>
      <c r="E236" s="19">
        <v>8120</v>
      </c>
      <c r="F236" s="19">
        <v>0.97784200385356457</v>
      </c>
    </row>
    <row r="237" spans="1:17" x14ac:dyDescent="0.25">
      <c r="A237" s="9" t="s">
        <v>42</v>
      </c>
      <c r="B237" s="19">
        <v>3</v>
      </c>
      <c r="C237" s="9" t="s">
        <v>97</v>
      </c>
      <c r="D237" s="9" t="s">
        <v>138</v>
      </c>
      <c r="E237" s="19">
        <v>8000</v>
      </c>
      <c r="F237" s="19">
        <v>0.96339113680154143</v>
      </c>
    </row>
    <row r="238" spans="1:17" x14ac:dyDescent="0.25">
      <c r="A238" s="9" t="s">
        <v>42</v>
      </c>
      <c r="B238" s="19">
        <v>4</v>
      </c>
      <c r="C238" s="9" t="s">
        <v>97</v>
      </c>
      <c r="D238" s="9" t="s">
        <v>138</v>
      </c>
      <c r="E238" s="19">
        <v>10160</v>
      </c>
      <c r="F238" s="19">
        <v>1.2235067437379576</v>
      </c>
    </row>
    <row r="239" spans="1:17" x14ac:dyDescent="0.25">
      <c r="A239" s="9" t="s">
        <v>42</v>
      </c>
      <c r="B239" s="19">
        <v>5</v>
      </c>
      <c r="C239" s="9" t="s">
        <v>97</v>
      </c>
      <c r="D239" s="9" t="s">
        <v>138</v>
      </c>
      <c r="E239" s="19">
        <v>7040</v>
      </c>
      <c r="F239" s="19">
        <v>0.8477842003853564</v>
      </c>
    </row>
    <row r="240" spans="1:17" x14ac:dyDescent="0.25">
      <c r="A240" s="21" t="s">
        <v>11</v>
      </c>
      <c r="B240" s="26">
        <v>1</v>
      </c>
      <c r="C240" s="21" t="s">
        <v>97</v>
      </c>
      <c r="D240" s="21" t="s">
        <v>138</v>
      </c>
      <c r="E240">
        <v>9400</v>
      </c>
      <c r="F240" s="26">
        <v>1.1319845857418112</v>
      </c>
    </row>
    <row r="241" spans="1:17" x14ac:dyDescent="0.25">
      <c r="A241" s="21" t="s">
        <v>11</v>
      </c>
      <c r="B241" s="26">
        <v>2</v>
      </c>
      <c r="C241" s="21" t="s">
        <v>97</v>
      </c>
      <c r="D241" s="21" t="s">
        <v>138</v>
      </c>
      <c r="E241">
        <v>8220</v>
      </c>
      <c r="F241" s="26">
        <v>0.98988439306358378</v>
      </c>
    </row>
    <row r="242" spans="1:17" x14ac:dyDescent="0.25">
      <c r="A242" s="21" t="s">
        <v>11</v>
      </c>
      <c r="B242" s="26">
        <v>3</v>
      </c>
      <c r="C242" s="21" t="s">
        <v>97</v>
      </c>
      <c r="D242" s="21" t="s">
        <v>138</v>
      </c>
      <c r="E242">
        <v>8020</v>
      </c>
      <c r="F242" s="26">
        <v>0.96579961464354525</v>
      </c>
    </row>
    <row r="243" spans="1:17" x14ac:dyDescent="0.25">
      <c r="A243" s="21" t="s">
        <v>11</v>
      </c>
      <c r="B243" s="26">
        <v>4</v>
      </c>
      <c r="C243" s="21" t="s">
        <v>97</v>
      </c>
      <c r="D243" s="21" t="s">
        <v>138</v>
      </c>
      <c r="E243">
        <v>10580</v>
      </c>
      <c r="F243" s="26">
        <v>1.2740847784200386</v>
      </c>
    </row>
    <row r="244" spans="1:17" ht="15.75" thickBot="1" x14ac:dyDescent="0.3">
      <c r="A244" s="28" t="s">
        <v>11</v>
      </c>
      <c r="B244" s="30">
        <v>5</v>
      </c>
      <c r="C244" s="28" t="s">
        <v>97</v>
      </c>
      <c r="D244" s="28" t="s">
        <v>138</v>
      </c>
      <c r="E244" s="30">
        <v>8580</v>
      </c>
      <c r="F244" s="30">
        <v>1.0332369942196531</v>
      </c>
    </row>
    <row r="245" spans="1:17" x14ac:dyDescent="0.25">
      <c r="A245" s="21" t="s">
        <v>36</v>
      </c>
      <c r="B245" s="21">
        <v>1</v>
      </c>
      <c r="C245" s="21" t="s">
        <v>97</v>
      </c>
      <c r="E245">
        <v>468880</v>
      </c>
    </row>
    <row r="246" spans="1:17" x14ac:dyDescent="0.25">
      <c r="A246" s="21" t="s">
        <v>36</v>
      </c>
      <c r="B246" s="21">
        <v>2</v>
      </c>
      <c r="C246" s="21" t="s">
        <v>97</v>
      </c>
      <c r="E246">
        <v>486600</v>
      </c>
    </row>
    <row r="247" spans="1:17" x14ac:dyDescent="0.25">
      <c r="A247" s="21" t="s">
        <v>36</v>
      </c>
      <c r="B247" s="21">
        <v>3</v>
      </c>
      <c r="C247" s="21" t="s">
        <v>97</v>
      </c>
      <c r="E247">
        <v>519080</v>
      </c>
    </row>
    <row r="248" spans="1:17" x14ac:dyDescent="0.25">
      <c r="A248" s="21" t="s">
        <v>36</v>
      </c>
      <c r="B248" s="21">
        <v>4</v>
      </c>
      <c r="C248" s="21" t="s">
        <v>97</v>
      </c>
      <c r="E248">
        <v>539360</v>
      </c>
    </row>
    <row r="249" spans="1:17" x14ac:dyDescent="0.25">
      <c r="A249" s="21" t="s">
        <v>36</v>
      </c>
      <c r="B249" s="21">
        <v>5</v>
      </c>
      <c r="C249" s="21" t="s">
        <v>97</v>
      </c>
      <c r="E249">
        <v>528960</v>
      </c>
    </row>
    <row r="250" spans="1:17" x14ac:dyDescent="0.25">
      <c r="A250" s="32" t="s">
        <v>103</v>
      </c>
      <c r="B250" s="31"/>
      <c r="C250" s="32" t="s">
        <v>97</v>
      </c>
      <c r="D250" s="31"/>
      <c r="E250" s="31">
        <v>340</v>
      </c>
      <c r="F250" s="31"/>
      <c r="H250" s="34" t="s">
        <v>60</v>
      </c>
      <c r="I250" s="19"/>
      <c r="J250" s="19"/>
    </row>
    <row r="251" spans="1:17" x14ac:dyDescent="0.25">
      <c r="A251" s="32" t="s">
        <v>135</v>
      </c>
      <c r="B251" s="31"/>
      <c r="C251" s="32" t="s">
        <v>97</v>
      </c>
      <c r="D251" s="31"/>
      <c r="E251" s="31">
        <v>280</v>
      </c>
      <c r="F251" s="31"/>
      <c r="H251" t="s">
        <v>157</v>
      </c>
      <c r="N251" s="26" t="s">
        <v>98</v>
      </c>
      <c r="P251" s="26"/>
      <c r="Q251" s="26"/>
    </row>
    <row r="252" spans="1:17" x14ac:dyDescent="0.25">
      <c r="A252" s="32" t="s">
        <v>136</v>
      </c>
      <c r="B252" s="31"/>
      <c r="C252" s="32" t="s">
        <v>97</v>
      </c>
      <c r="D252" s="31"/>
      <c r="E252" s="31">
        <v>360</v>
      </c>
      <c r="F252" s="31"/>
      <c r="H252" t="s">
        <v>148</v>
      </c>
      <c r="N252" s="26" t="s">
        <v>59</v>
      </c>
      <c r="P252" s="26"/>
      <c r="Q252" s="26"/>
    </row>
    <row r="253" spans="1:17" x14ac:dyDescent="0.25">
      <c r="A253" s="21" t="s">
        <v>10</v>
      </c>
      <c r="B253" s="26">
        <v>1</v>
      </c>
      <c r="C253" s="21" t="s">
        <v>97</v>
      </c>
      <c r="D253" t="s">
        <v>138</v>
      </c>
      <c r="E253">
        <v>2520</v>
      </c>
      <c r="F253" s="26">
        <v>0.96737044145873319</v>
      </c>
      <c r="N253" s="36" t="s">
        <v>121</v>
      </c>
      <c r="O253" s="23" t="s">
        <v>6</v>
      </c>
      <c r="P253" s="23" t="s">
        <v>7</v>
      </c>
      <c r="Q253" s="23" t="s">
        <v>8</v>
      </c>
    </row>
    <row r="254" spans="1:17" x14ac:dyDescent="0.25">
      <c r="A254" s="21" t="s">
        <v>10</v>
      </c>
      <c r="B254" s="26">
        <v>2</v>
      </c>
      <c r="C254" s="21" t="s">
        <v>97</v>
      </c>
      <c r="D254" s="26" t="s">
        <v>138</v>
      </c>
      <c r="E254">
        <v>2220</v>
      </c>
      <c r="F254" s="26">
        <v>0.85220729366602688</v>
      </c>
      <c r="N254" s="37" t="s">
        <v>10</v>
      </c>
      <c r="O254" s="26">
        <v>1</v>
      </c>
      <c r="P254">
        <v>0.12745261264005958</v>
      </c>
      <c r="Q254">
        <v>6.3726306320029791E-2</v>
      </c>
    </row>
    <row r="255" spans="1:17" x14ac:dyDescent="0.25">
      <c r="A255" s="21" t="s">
        <v>10</v>
      </c>
      <c r="B255" s="26">
        <v>3</v>
      </c>
      <c r="C255" s="21" t="s">
        <v>97</v>
      </c>
      <c r="D255" s="26" t="s">
        <v>138</v>
      </c>
      <c r="E255">
        <v>2660</v>
      </c>
      <c r="F255" s="26">
        <v>1.0211132437619961</v>
      </c>
      <c r="N255" s="27" t="s">
        <v>49</v>
      </c>
      <c r="O255" s="26">
        <v>1.4913627639155471</v>
      </c>
      <c r="P255">
        <v>4.4931669522915975E-2</v>
      </c>
      <c r="Q255">
        <v>2.2465834761457987E-2</v>
      </c>
    </row>
    <row r="256" spans="1:17" x14ac:dyDescent="0.25">
      <c r="A256" s="21" t="s">
        <v>10</v>
      </c>
      <c r="B256" s="26">
        <v>4</v>
      </c>
      <c r="C256" s="21" t="s">
        <v>97</v>
      </c>
      <c r="D256" s="26" t="s">
        <v>138</v>
      </c>
      <c r="E256">
        <v>3020</v>
      </c>
      <c r="F256" s="26">
        <v>1.1593090211132437</v>
      </c>
      <c r="N256" s="27" t="s">
        <v>11</v>
      </c>
      <c r="O256" s="26">
        <v>3.6065259117082533</v>
      </c>
      <c r="P256">
        <v>0.19547603925487927</v>
      </c>
      <c r="Q256">
        <v>9.7738019627439637E-2</v>
      </c>
    </row>
    <row r="257" spans="1:17" x14ac:dyDescent="0.25">
      <c r="A257" s="9" t="s">
        <v>42</v>
      </c>
      <c r="B257" s="19">
        <v>1</v>
      </c>
      <c r="C257" s="9" t="s">
        <v>97</v>
      </c>
      <c r="D257" s="19" t="s">
        <v>138</v>
      </c>
      <c r="E257" s="19">
        <v>4020</v>
      </c>
      <c r="F257" s="19">
        <v>1.5431861804222649</v>
      </c>
    </row>
    <row r="258" spans="1:17" x14ac:dyDescent="0.25">
      <c r="A258" s="9" t="s">
        <v>42</v>
      </c>
      <c r="B258" s="19">
        <v>2</v>
      </c>
      <c r="C258" s="9" t="s">
        <v>97</v>
      </c>
      <c r="D258" s="19" t="s">
        <v>138</v>
      </c>
      <c r="E258" s="19">
        <v>3820</v>
      </c>
      <c r="F258" s="19">
        <v>1.4664107485604607</v>
      </c>
    </row>
    <row r="259" spans="1:17" x14ac:dyDescent="0.25">
      <c r="A259" s="9" t="s">
        <v>42</v>
      </c>
      <c r="B259" s="19">
        <v>3</v>
      </c>
      <c r="C259" s="9" t="s">
        <v>97</v>
      </c>
      <c r="D259" s="19" t="s">
        <v>138</v>
      </c>
      <c r="E259" s="19">
        <v>3760</v>
      </c>
      <c r="F259" s="19">
        <v>1.4433781190019195</v>
      </c>
    </row>
    <row r="260" spans="1:17" x14ac:dyDescent="0.25">
      <c r="A260" s="9" t="s">
        <v>42</v>
      </c>
      <c r="B260" s="19">
        <v>4</v>
      </c>
      <c r="C260" s="9" t="s">
        <v>97</v>
      </c>
      <c r="D260" s="19" t="s">
        <v>138</v>
      </c>
      <c r="E260" s="19">
        <v>3940</v>
      </c>
      <c r="F260" s="19">
        <v>1.5124760076775432</v>
      </c>
    </row>
    <row r="261" spans="1:17" x14ac:dyDescent="0.25">
      <c r="A261" s="21" t="s">
        <v>11</v>
      </c>
      <c r="B261" s="26">
        <v>1</v>
      </c>
      <c r="C261" s="21" t="s">
        <v>97</v>
      </c>
      <c r="D261" s="26" t="s">
        <v>138</v>
      </c>
      <c r="E261">
        <v>9220</v>
      </c>
      <c r="F261" s="26">
        <v>3.5393474088291748</v>
      </c>
    </row>
    <row r="262" spans="1:17" x14ac:dyDescent="0.25">
      <c r="A262" s="21" t="s">
        <v>11</v>
      </c>
      <c r="B262" s="26">
        <v>2</v>
      </c>
      <c r="C262" s="21" t="s">
        <v>97</v>
      </c>
      <c r="D262" s="26" t="s">
        <v>138</v>
      </c>
      <c r="E262">
        <v>10000</v>
      </c>
      <c r="F262" s="26">
        <v>3.8387715930902111</v>
      </c>
    </row>
    <row r="263" spans="1:17" x14ac:dyDescent="0.25">
      <c r="A263" s="21" t="s">
        <v>11</v>
      </c>
      <c r="B263" s="26">
        <v>3</v>
      </c>
      <c r="C263" s="21" t="s">
        <v>97</v>
      </c>
      <c r="D263" s="26" t="s">
        <v>138</v>
      </c>
      <c r="E263">
        <v>9560</v>
      </c>
      <c r="F263" s="26">
        <v>3.669865642994242</v>
      </c>
    </row>
    <row r="264" spans="1:17" ht="15.75" thickBot="1" x14ac:dyDescent="0.3">
      <c r="A264" s="28" t="s">
        <v>11</v>
      </c>
      <c r="B264" s="30">
        <v>4</v>
      </c>
      <c r="C264" s="28" t="s">
        <v>97</v>
      </c>
      <c r="D264" s="30" t="s">
        <v>138</v>
      </c>
      <c r="E264" s="30">
        <v>8800</v>
      </c>
      <c r="F264" s="30">
        <v>3.3781190019193859</v>
      </c>
    </row>
    <row r="265" spans="1:17" x14ac:dyDescent="0.25">
      <c r="A265" s="21" t="s">
        <v>36</v>
      </c>
      <c r="C265" s="21" t="s">
        <v>149</v>
      </c>
      <c r="E265">
        <v>265220</v>
      </c>
    </row>
    <row r="266" spans="1:17" x14ac:dyDescent="0.25">
      <c r="A266" s="21" t="s">
        <v>36</v>
      </c>
      <c r="C266" s="21" t="s">
        <v>149</v>
      </c>
      <c r="E266">
        <v>255080</v>
      </c>
    </row>
    <row r="267" spans="1:17" x14ac:dyDescent="0.25">
      <c r="A267" s="21" t="s">
        <v>36</v>
      </c>
      <c r="C267" s="21" t="s">
        <v>149</v>
      </c>
      <c r="E267">
        <v>244920</v>
      </c>
    </row>
    <row r="268" spans="1:17" x14ac:dyDescent="0.25">
      <c r="A268" s="21" t="s">
        <v>36</v>
      </c>
      <c r="C268" s="21" t="s">
        <v>149</v>
      </c>
      <c r="E268">
        <v>236420</v>
      </c>
    </row>
    <row r="269" spans="1:17" x14ac:dyDescent="0.25">
      <c r="A269" s="21" t="s">
        <v>36</v>
      </c>
      <c r="C269" s="21" t="s">
        <v>149</v>
      </c>
      <c r="E269">
        <v>220940</v>
      </c>
    </row>
    <row r="270" spans="1:17" x14ac:dyDescent="0.25">
      <c r="A270" s="19" t="s">
        <v>153</v>
      </c>
      <c r="B270" s="19">
        <v>1</v>
      </c>
      <c r="C270" s="9" t="s">
        <v>149</v>
      </c>
      <c r="D270" s="19" t="s">
        <v>138</v>
      </c>
      <c r="E270" s="19">
        <v>1320</v>
      </c>
      <c r="F270" s="19">
        <v>0.86842105263157898</v>
      </c>
      <c r="H270" s="34" t="s">
        <v>60</v>
      </c>
      <c r="I270" s="19"/>
      <c r="J270" s="19"/>
    </row>
    <row r="271" spans="1:17" x14ac:dyDescent="0.25">
      <c r="A271" s="19" t="s">
        <v>153</v>
      </c>
      <c r="B271" s="19">
        <v>2</v>
      </c>
      <c r="C271" s="9" t="s">
        <v>149</v>
      </c>
      <c r="D271" s="19" t="s">
        <v>138</v>
      </c>
      <c r="E271" s="19">
        <v>1600</v>
      </c>
      <c r="F271" s="19">
        <v>1.0526315789473684</v>
      </c>
      <c r="H271" t="s">
        <v>154</v>
      </c>
      <c r="N271" s="26" t="s">
        <v>98</v>
      </c>
      <c r="P271" s="26"/>
      <c r="Q271" s="26"/>
    </row>
    <row r="272" spans="1:17" x14ac:dyDescent="0.25">
      <c r="A272" s="19" t="s">
        <v>153</v>
      </c>
      <c r="B272" s="19">
        <v>3</v>
      </c>
      <c r="C272" s="9" t="s">
        <v>149</v>
      </c>
      <c r="D272" s="19" t="s">
        <v>138</v>
      </c>
      <c r="E272" s="19">
        <v>1640</v>
      </c>
      <c r="F272" s="19">
        <v>1.0789473684210527</v>
      </c>
      <c r="H272" t="s">
        <v>155</v>
      </c>
      <c r="N272" s="26" t="s">
        <v>59</v>
      </c>
      <c r="P272" s="26"/>
      <c r="Q272" s="26"/>
    </row>
    <row r="273" spans="1:17" x14ac:dyDescent="0.25">
      <c r="A273" s="26" t="s">
        <v>50</v>
      </c>
      <c r="B273" s="26">
        <v>1</v>
      </c>
      <c r="C273" s="21" t="s">
        <v>149</v>
      </c>
      <c r="D273" s="26" t="s">
        <v>138</v>
      </c>
      <c r="E273">
        <v>8020</v>
      </c>
      <c r="F273" s="26">
        <v>5.2763157894736841</v>
      </c>
      <c r="H273" t="s">
        <v>156</v>
      </c>
      <c r="N273" s="36" t="s">
        <v>121</v>
      </c>
      <c r="O273" s="23" t="s">
        <v>6</v>
      </c>
      <c r="P273" s="23" t="s">
        <v>7</v>
      </c>
      <c r="Q273" s="23" t="s">
        <v>8</v>
      </c>
    </row>
    <row r="274" spans="1:17" x14ac:dyDescent="0.25">
      <c r="A274" s="26" t="s">
        <v>50</v>
      </c>
      <c r="B274" s="26">
        <v>2</v>
      </c>
      <c r="C274" s="21" t="s">
        <v>149</v>
      </c>
      <c r="D274" s="26" t="s">
        <v>138</v>
      </c>
      <c r="E274">
        <v>6480</v>
      </c>
      <c r="F274" s="26">
        <v>4.2631578947368425</v>
      </c>
      <c r="N274" s="29" t="s">
        <v>10</v>
      </c>
      <c r="O274" s="26">
        <v>1</v>
      </c>
      <c r="P274">
        <v>0.11470786693528086</v>
      </c>
      <c r="Q274">
        <v>6.6226617853252179E-2</v>
      </c>
    </row>
    <row r="275" spans="1:17" x14ac:dyDescent="0.25">
      <c r="A275" s="26" t="s">
        <v>50</v>
      </c>
      <c r="B275" s="26">
        <v>3</v>
      </c>
      <c r="C275" s="21" t="s">
        <v>149</v>
      </c>
      <c r="D275" s="26" t="s">
        <v>138</v>
      </c>
      <c r="E275">
        <v>5620</v>
      </c>
      <c r="F275" s="26">
        <v>3.6973684210526314</v>
      </c>
      <c r="N275" s="25" t="s">
        <v>122</v>
      </c>
      <c r="O275" s="26">
        <v>2.0394736842105261</v>
      </c>
      <c r="P275">
        <v>0.43500724354780362</v>
      </c>
      <c r="Q275">
        <v>0.25115154916176152</v>
      </c>
    </row>
    <row r="276" spans="1:17" x14ac:dyDescent="0.25">
      <c r="A276" s="19" t="s">
        <v>126</v>
      </c>
      <c r="B276" s="19">
        <v>1</v>
      </c>
      <c r="C276" s="9" t="s">
        <v>149</v>
      </c>
      <c r="D276" s="19" t="s">
        <v>138</v>
      </c>
      <c r="E276" s="19">
        <v>2200</v>
      </c>
      <c r="F276" s="19">
        <v>1.4473684210526316</v>
      </c>
      <c r="N276" s="27" t="s">
        <v>152</v>
      </c>
      <c r="O276" s="26">
        <v>1.7368421052631577</v>
      </c>
      <c r="P276" s="26">
        <v>0.60426118437921283</v>
      </c>
      <c r="Q276" s="26">
        <v>0.34887035746218065</v>
      </c>
    </row>
    <row r="277" spans="1:17" x14ac:dyDescent="0.25">
      <c r="A277" s="19" t="s">
        <v>126</v>
      </c>
      <c r="B277" s="19">
        <v>2</v>
      </c>
      <c r="C277" s="9" t="s">
        <v>149</v>
      </c>
      <c r="D277" s="19" t="s">
        <v>138</v>
      </c>
      <c r="E277" s="19">
        <v>1920</v>
      </c>
      <c r="F277" s="19">
        <v>1.263157894736842</v>
      </c>
      <c r="N277" s="25" t="s">
        <v>125</v>
      </c>
      <c r="O277" s="26">
        <v>2.6885964912280702</v>
      </c>
      <c r="P277">
        <v>0.69004763843203765</v>
      </c>
      <c r="Q277">
        <v>0.39839918980240252</v>
      </c>
    </row>
    <row r="278" spans="1:17" x14ac:dyDescent="0.25">
      <c r="A278" s="19" t="s">
        <v>126</v>
      </c>
      <c r="B278" s="19">
        <v>3</v>
      </c>
      <c r="C278" s="9" t="s">
        <v>149</v>
      </c>
      <c r="D278" s="19" t="s">
        <v>138</v>
      </c>
      <c r="E278" s="19">
        <v>3060</v>
      </c>
      <c r="F278" s="19">
        <v>2.013157894736842</v>
      </c>
      <c r="N278" s="25" t="s">
        <v>124</v>
      </c>
      <c r="O278" s="26">
        <v>3.2938596491228069</v>
      </c>
      <c r="P278">
        <v>0.3818813079129868</v>
      </c>
      <c r="Q278">
        <v>0.2204792759220493</v>
      </c>
    </row>
    <row r="279" spans="1:17" x14ac:dyDescent="0.25">
      <c r="A279" s="20" t="s">
        <v>150</v>
      </c>
      <c r="B279" s="26">
        <v>1</v>
      </c>
      <c r="C279" s="21" t="s">
        <v>149</v>
      </c>
      <c r="D279" s="26" t="s">
        <v>138</v>
      </c>
      <c r="E279">
        <v>3760</v>
      </c>
      <c r="F279" s="26">
        <v>2.4736842105263159</v>
      </c>
      <c r="N279" s="25" t="s">
        <v>126</v>
      </c>
      <c r="O279" s="26">
        <v>1.5745614035087716</v>
      </c>
      <c r="P279">
        <v>0.39084337155639126</v>
      </c>
      <c r="Q279">
        <v>0.22565352577906342</v>
      </c>
    </row>
    <row r="280" spans="1:17" x14ac:dyDescent="0.25">
      <c r="A280" s="20" t="s">
        <v>150</v>
      </c>
      <c r="B280" s="26">
        <v>2</v>
      </c>
      <c r="C280" s="21" t="s">
        <v>149</v>
      </c>
      <c r="D280" s="26" t="s">
        <v>138</v>
      </c>
      <c r="E280">
        <v>5840</v>
      </c>
      <c r="F280" s="26">
        <v>3.8421052631578947</v>
      </c>
      <c r="N280" s="25" t="s">
        <v>128</v>
      </c>
      <c r="O280" s="26">
        <v>3.6403508771929824</v>
      </c>
      <c r="P280">
        <v>1.0340743627162232</v>
      </c>
      <c r="Q280">
        <v>0.59702311167630218</v>
      </c>
    </row>
    <row r="281" spans="1:17" x14ac:dyDescent="0.25">
      <c r="A281" s="20" t="s">
        <v>150</v>
      </c>
      <c r="B281" s="26">
        <v>3</v>
      </c>
      <c r="C281" s="21" t="s">
        <v>149</v>
      </c>
      <c r="D281" s="26" t="s">
        <v>138</v>
      </c>
      <c r="E281">
        <v>3860</v>
      </c>
      <c r="F281" s="26">
        <v>2.5394736842105261</v>
      </c>
      <c r="N281" s="25" t="s">
        <v>51</v>
      </c>
      <c r="O281" s="26">
        <v>3.9298245614035086</v>
      </c>
      <c r="P281">
        <v>0.81963581084479797</v>
      </c>
      <c r="Q281">
        <v>0.47321695602870134</v>
      </c>
    </row>
    <row r="282" spans="1:17" x14ac:dyDescent="0.25">
      <c r="A282" s="19" t="s">
        <v>115</v>
      </c>
      <c r="B282" s="19">
        <v>1</v>
      </c>
      <c r="C282" s="9" t="s">
        <v>149</v>
      </c>
      <c r="D282" s="19" t="s">
        <v>138</v>
      </c>
      <c r="E282" s="19">
        <v>5220</v>
      </c>
      <c r="F282" s="19">
        <v>3.4342105263157894</v>
      </c>
      <c r="N282" s="25" t="s">
        <v>150</v>
      </c>
      <c r="O282" s="26">
        <v>2.9517543859649122</v>
      </c>
      <c r="P282" s="26">
        <v>0.77176782590403981</v>
      </c>
      <c r="Q282" s="26">
        <v>0.44558036203758966</v>
      </c>
    </row>
    <row r="283" spans="1:17" x14ac:dyDescent="0.25">
      <c r="A283" s="19" t="s">
        <v>115</v>
      </c>
      <c r="B283" s="19">
        <v>2</v>
      </c>
      <c r="C283" s="9" t="s">
        <v>149</v>
      </c>
      <c r="D283" s="19" t="s">
        <v>138</v>
      </c>
      <c r="E283" s="19">
        <v>4540</v>
      </c>
      <c r="F283" s="19">
        <v>2.986842105263158</v>
      </c>
      <c r="N283" s="25" t="s">
        <v>50</v>
      </c>
      <c r="O283" s="26">
        <v>4.4122807017543861</v>
      </c>
      <c r="P283">
        <v>0.79996681602459829</v>
      </c>
      <c r="Q283">
        <v>0.46186105657456966</v>
      </c>
    </row>
    <row r="284" spans="1:17" x14ac:dyDescent="0.25">
      <c r="A284" s="19" t="s">
        <v>115</v>
      </c>
      <c r="B284" s="19">
        <v>3</v>
      </c>
      <c r="C284" s="9" t="s">
        <v>149</v>
      </c>
      <c r="D284" s="19" t="s">
        <v>138</v>
      </c>
      <c r="E284" s="19">
        <v>3880</v>
      </c>
      <c r="F284" s="19">
        <v>2.5526315789473686</v>
      </c>
      <c r="N284" s="25" t="s">
        <v>127</v>
      </c>
      <c r="O284" s="26">
        <v>2.4956140350877196</v>
      </c>
      <c r="P284">
        <v>0.44139458334768522</v>
      </c>
      <c r="Q284">
        <v>0.25483928151462876</v>
      </c>
    </row>
    <row r="285" spans="1:17" x14ac:dyDescent="0.25">
      <c r="A285" s="20" t="s">
        <v>151</v>
      </c>
      <c r="B285" s="26">
        <v>1</v>
      </c>
      <c r="C285" s="21" t="s">
        <v>149</v>
      </c>
      <c r="D285" s="26" t="s">
        <v>138</v>
      </c>
      <c r="E285">
        <v>3700</v>
      </c>
      <c r="F285" s="26">
        <v>2.4342105263157894</v>
      </c>
      <c r="N285" s="25" t="s">
        <v>123</v>
      </c>
      <c r="O285" s="26">
        <v>2.9912280701754383</v>
      </c>
      <c r="P285">
        <v>0.44080583892113434</v>
      </c>
      <c r="Q285">
        <v>0.25449936976147575</v>
      </c>
    </row>
    <row r="286" spans="1:17" x14ac:dyDescent="0.25">
      <c r="A286" s="20" t="s">
        <v>151</v>
      </c>
      <c r="B286" s="26">
        <v>2</v>
      </c>
      <c r="C286" s="21" t="s">
        <v>149</v>
      </c>
      <c r="D286" s="26" t="s">
        <v>138</v>
      </c>
      <c r="E286">
        <v>2140</v>
      </c>
      <c r="F286" s="26">
        <v>1.4078947368421053</v>
      </c>
      <c r="N286" s="25" t="s">
        <v>44</v>
      </c>
      <c r="O286" s="26">
        <v>4.6096491228070171</v>
      </c>
      <c r="P286">
        <v>1.6766035722016974</v>
      </c>
      <c r="Q286">
        <v>0.96798752373493824</v>
      </c>
    </row>
    <row r="287" spans="1:17" x14ac:dyDescent="0.25">
      <c r="A287" s="20" t="s">
        <v>151</v>
      </c>
      <c r="B287" s="26">
        <v>3</v>
      </c>
      <c r="C287" s="21" t="s">
        <v>149</v>
      </c>
      <c r="D287" s="26" t="s">
        <v>138</v>
      </c>
      <c r="E287">
        <v>2080</v>
      </c>
      <c r="F287" s="26">
        <v>1.368421052631579</v>
      </c>
    </row>
    <row r="288" spans="1:17" x14ac:dyDescent="0.25">
      <c r="A288" s="19" t="s">
        <v>118</v>
      </c>
      <c r="B288" s="19">
        <v>1</v>
      </c>
      <c r="C288" s="9" t="s">
        <v>149</v>
      </c>
      <c r="D288" s="19" t="s">
        <v>138</v>
      </c>
      <c r="E288" s="19">
        <v>5260</v>
      </c>
      <c r="F288" s="19">
        <v>3.4605263157894739</v>
      </c>
    </row>
    <row r="289" spans="1:6" x14ac:dyDescent="0.25">
      <c r="A289" s="19" t="s">
        <v>118</v>
      </c>
      <c r="B289" s="19">
        <v>2</v>
      </c>
      <c r="C289" s="9" t="s">
        <v>149</v>
      </c>
      <c r="D289" s="19" t="s">
        <v>138</v>
      </c>
      <c r="E289" s="19">
        <v>3760</v>
      </c>
      <c r="F289" s="19">
        <v>2.4736842105263159</v>
      </c>
    </row>
    <row r="290" spans="1:6" x14ac:dyDescent="0.25">
      <c r="A290" s="19" t="s">
        <v>118</v>
      </c>
      <c r="B290" s="19">
        <v>3</v>
      </c>
      <c r="C290" s="9" t="s">
        <v>149</v>
      </c>
      <c r="D290" s="19" t="s">
        <v>138</v>
      </c>
      <c r="E290" s="19">
        <v>3240</v>
      </c>
      <c r="F290" s="19">
        <v>2.1315789473684212</v>
      </c>
    </row>
    <row r="291" spans="1:6" x14ac:dyDescent="0.25">
      <c r="A291" s="20" t="s">
        <v>120</v>
      </c>
      <c r="B291" s="26">
        <v>1</v>
      </c>
      <c r="C291" s="21" t="s">
        <v>149</v>
      </c>
      <c r="D291" s="26" t="s">
        <v>138</v>
      </c>
      <c r="E291">
        <v>7340</v>
      </c>
      <c r="F291" s="26">
        <v>4.8289473684210522</v>
      </c>
    </row>
    <row r="292" spans="1:6" x14ac:dyDescent="0.25">
      <c r="A292" s="20" t="s">
        <v>120</v>
      </c>
      <c r="B292" s="26">
        <v>2</v>
      </c>
      <c r="C292" s="21" t="s">
        <v>149</v>
      </c>
      <c r="D292" s="26" t="s">
        <v>138</v>
      </c>
      <c r="E292">
        <v>4780</v>
      </c>
      <c r="F292" s="26">
        <v>3.1447368421052633</v>
      </c>
    </row>
    <row r="293" spans="1:6" x14ac:dyDescent="0.25">
      <c r="A293" s="20" t="s">
        <v>120</v>
      </c>
      <c r="B293" s="26">
        <v>3</v>
      </c>
      <c r="C293" s="21" t="s">
        <v>149</v>
      </c>
      <c r="D293" s="26" t="s">
        <v>138</v>
      </c>
      <c r="E293">
        <v>4480</v>
      </c>
      <c r="F293" s="26">
        <v>2.9473684210526314</v>
      </c>
    </row>
    <row r="294" spans="1:6" x14ac:dyDescent="0.25">
      <c r="A294" s="19" t="s">
        <v>117</v>
      </c>
      <c r="B294" s="19">
        <v>1</v>
      </c>
      <c r="C294" s="9" t="s">
        <v>149</v>
      </c>
      <c r="D294" s="19" t="s">
        <v>138</v>
      </c>
      <c r="E294" s="19">
        <v>4140</v>
      </c>
      <c r="F294" s="19">
        <v>2.7236842105263159</v>
      </c>
    </row>
    <row r="295" spans="1:6" x14ac:dyDescent="0.25">
      <c r="A295" s="19" t="s">
        <v>117</v>
      </c>
      <c r="B295" s="19">
        <v>2</v>
      </c>
      <c r="C295" s="9" t="s">
        <v>149</v>
      </c>
      <c r="D295" s="19" t="s">
        <v>138</v>
      </c>
      <c r="E295" s="19">
        <v>3020</v>
      </c>
      <c r="F295" s="19">
        <v>1.986842105263158</v>
      </c>
    </row>
    <row r="296" spans="1:6" x14ac:dyDescent="0.25">
      <c r="A296" s="19" t="s">
        <v>117</v>
      </c>
      <c r="B296" s="19">
        <v>3</v>
      </c>
      <c r="C296" s="9" t="s">
        <v>149</v>
      </c>
      <c r="D296" s="19" t="s">
        <v>138</v>
      </c>
      <c r="E296" s="19">
        <v>4220</v>
      </c>
      <c r="F296" s="19">
        <v>2.7763157894736841</v>
      </c>
    </row>
    <row r="297" spans="1:6" x14ac:dyDescent="0.25">
      <c r="A297" s="20" t="s">
        <v>124</v>
      </c>
      <c r="B297" s="26">
        <v>1</v>
      </c>
      <c r="C297" s="21" t="s">
        <v>149</v>
      </c>
      <c r="D297" s="26" t="s">
        <v>138</v>
      </c>
      <c r="E297">
        <v>5400</v>
      </c>
      <c r="F297" s="26">
        <v>3.5526315789473686</v>
      </c>
    </row>
    <row r="298" spans="1:6" x14ac:dyDescent="0.25">
      <c r="A298" s="20" t="s">
        <v>124</v>
      </c>
      <c r="B298" s="26">
        <v>2</v>
      </c>
      <c r="C298" s="21" t="s">
        <v>149</v>
      </c>
      <c r="D298" s="26" t="s">
        <v>138</v>
      </c>
      <c r="E298">
        <v>5280</v>
      </c>
      <c r="F298" s="26">
        <v>3.4736842105263159</v>
      </c>
    </row>
    <row r="299" spans="1:6" x14ac:dyDescent="0.25">
      <c r="A299" s="20" t="s">
        <v>124</v>
      </c>
      <c r="B299" s="26">
        <v>3</v>
      </c>
      <c r="C299" s="21" t="s">
        <v>149</v>
      </c>
      <c r="D299" s="26" t="s">
        <v>138</v>
      </c>
      <c r="E299">
        <v>4340</v>
      </c>
      <c r="F299" s="26">
        <v>2.8552631578947367</v>
      </c>
    </row>
    <row r="300" spans="1:6" x14ac:dyDescent="0.25">
      <c r="A300" s="19" t="s">
        <v>51</v>
      </c>
      <c r="B300" s="19">
        <v>1</v>
      </c>
      <c r="C300" s="9" t="s">
        <v>149</v>
      </c>
      <c r="D300" s="19" t="s">
        <v>138</v>
      </c>
      <c r="E300" s="19">
        <v>5420</v>
      </c>
      <c r="F300" s="19">
        <v>3.5657894736842106</v>
      </c>
    </row>
    <row r="301" spans="1:6" x14ac:dyDescent="0.25">
      <c r="A301" s="19" t="s">
        <v>51</v>
      </c>
      <c r="B301" s="19">
        <v>2</v>
      </c>
      <c r="C301" s="9" t="s">
        <v>149</v>
      </c>
      <c r="D301" s="19" t="s">
        <v>138</v>
      </c>
      <c r="E301" s="19">
        <v>7400</v>
      </c>
      <c r="F301" s="19">
        <v>4.8684210526315788</v>
      </c>
    </row>
    <row r="302" spans="1:6" x14ac:dyDescent="0.25">
      <c r="A302" s="19" t="s">
        <v>51</v>
      </c>
      <c r="B302" s="19">
        <v>3</v>
      </c>
      <c r="C302" s="9" t="s">
        <v>149</v>
      </c>
      <c r="D302" s="19" t="s">
        <v>138</v>
      </c>
      <c r="E302" s="19">
        <v>5100</v>
      </c>
      <c r="F302" s="19">
        <v>3.3552631578947367</v>
      </c>
    </row>
    <row r="303" spans="1:6" x14ac:dyDescent="0.25">
      <c r="A303" s="20" t="s">
        <v>116</v>
      </c>
      <c r="B303" s="26">
        <v>1</v>
      </c>
      <c r="C303" s="21" t="s">
        <v>149</v>
      </c>
      <c r="D303" s="26" t="s">
        <v>138</v>
      </c>
      <c r="E303">
        <v>3240</v>
      </c>
      <c r="F303" s="26">
        <v>2.1315789473684212</v>
      </c>
    </row>
    <row r="304" spans="1:6" x14ac:dyDescent="0.25">
      <c r="A304" s="20" t="s">
        <v>116</v>
      </c>
      <c r="B304" s="26">
        <v>2</v>
      </c>
      <c r="C304" s="21" t="s">
        <v>149</v>
      </c>
      <c r="D304" s="26" t="s">
        <v>138</v>
      </c>
      <c r="E304">
        <v>3680</v>
      </c>
      <c r="F304" s="26">
        <v>2.4210526315789473</v>
      </c>
    </row>
    <row r="305" spans="1:17" x14ac:dyDescent="0.25">
      <c r="A305" s="20" t="s">
        <v>116</v>
      </c>
      <c r="B305" s="26">
        <v>3</v>
      </c>
      <c r="C305" s="21" t="s">
        <v>149</v>
      </c>
      <c r="D305" s="26" t="s">
        <v>138</v>
      </c>
      <c r="E305">
        <v>2380</v>
      </c>
      <c r="F305" s="26">
        <v>1.5657894736842106</v>
      </c>
    </row>
    <row r="306" spans="1:17" x14ac:dyDescent="0.25">
      <c r="A306" s="21" t="s">
        <v>44</v>
      </c>
      <c r="B306" s="39">
        <v>1</v>
      </c>
      <c r="C306" s="21" t="s">
        <v>149</v>
      </c>
      <c r="D306" s="39" t="s">
        <v>138</v>
      </c>
      <c r="E306" s="39">
        <v>5020</v>
      </c>
      <c r="F306" s="39">
        <v>3.3026315789473686</v>
      </c>
    </row>
    <row r="307" spans="1:17" x14ac:dyDescent="0.25">
      <c r="A307" s="21" t="s">
        <v>44</v>
      </c>
      <c r="B307" s="39">
        <v>2</v>
      </c>
      <c r="C307" s="21" t="s">
        <v>149</v>
      </c>
      <c r="D307" s="39" t="s">
        <v>138</v>
      </c>
      <c r="E307" s="39">
        <v>9880</v>
      </c>
      <c r="F307" s="39">
        <v>6.5</v>
      </c>
    </row>
    <row r="308" spans="1:17" ht="15.75" thickBot="1" x14ac:dyDescent="0.3">
      <c r="A308" s="28" t="s">
        <v>44</v>
      </c>
      <c r="B308" s="30">
        <v>3</v>
      </c>
      <c r="C308" s="28" t="s">
        <v>149</v>
      </c>
      <c r="D308" s="30" t="s">
        <v>138</v>
      </c>
      <c r="E308" s="30">
        <v>6120</v>
      </c>
      <c r="F308" s="30">
        <v>4.0263157894736841</v>
      </c>
    </row>
    <row r="309" spans="1:17" x14ac:dyDescent="0.25">
      <c r="A309" s="21" t="s">
        <v>36</v>
      </c>
      <c r="B309" s="21">
        <v>1</v>
      </c>
      <c r="C309" s="21" t="s">
        <v>97</v>
      </c>
      <c r="D309" s="21"/>
      <c r="E309">
        <v>823780</v>
      </c>
    </row>
    <row r="310" spans="1:17" x14ac:dyDescent="0.25">
      <c r="A310" s="21" t="s">
        <v>36</v>
      </c>
      <c r="B310" s="21">
        <v>2</v>
      </c>
      <c r="C310" s="21" t="s">
        <v>97</v>
      </c>
      <c r="D310" s="21"/>
      <c r="E310">
        <v>822240</v>
      </c>
    </row>
    <row r="311" spans="1:17" x14ac:dyDescent="0.25">
      <c r="A311" s="21" t="s">
        <v>36</v>
      </c>
      <c r="B311" s="21">
        <v>3</v>
      </c>
      <c r="C311" s="21" t="s">
        <v>97</v>
      </c>
      <c r="D311" s="21"/>
      <c r="E311">
        <v>886760</v>
      </c>
    </row>
    <row r="312" spans="1:17" x14ac:dyDescent="0.25">
      <c r="A312" s="19" t="s">
        <v>153</v>
      </c>
      <c r="B312" s="9">
        <v>1</v>
      </c>
      <c r="C312" s="9" t="s">
        <v>97</v>
      </c>
      <c r="D312" s="9" t="s">
        <v>138</v>
      </c>
      <c r="E312" s="19">
        <v>1820</v>
      </c>
      <c r="F312" s="19">
        <v>0.84782608695652184</v>
      </c>
      <c r="H312" s="34" t="s">
        <v>60</v>
      </c>
      <c r="I312" s="19"/>
      <c r="J312" s="19"/>
    </row>
    <row r="313" spans="1:17" x14ac:dyDescent="0.25">
      <c r="A313" s="19" t="s">
        <v>153</v>
      </c>
      <c r="B313" s="9">
        <v>2</v>
      </c>
      <c r="C313" s="9" t="s">
        <v>97</v>
      </c>
      <c r="D313" s="9" t="s">
        <v>138</v>
      </c>
      <c r="E313" s="19">
        <v>2260</v>
      </c>
      <c r="F313" s="19">
        <v>1.0527950310559007</v>
      </c>
      <c r="H313" s="26" t="s">
        <v>154</v>
      </c>
    </row>
    <row r="314" spans="1:17" x14ac:dyDescent="0.25">
      <c r="A314" s="19" t="s">
        <v>153</v>
      </c>
      <c r="B314" s="9">
        <v>3</v>
      </c>
      <c r="C314" s="9" t="s">
        <v>97</v>
      </c>
      <c r="D314" s="9" t="s">
        <v>138</v>
      </c>
      <c r="E314" s="19">
        <v>2360</v>
      </c>
      <c r="F314" s="19">
        <v>1.0993788819875778</v>
      </c>
      <c r="H314" s="26" t="s">
        <v>155</v>
      </c>
    </row>
    <row r="315" spans="1:17" x14ac:dyDescent="0.25">
      <c r="A315" s="26" t="s">
        <v>50</v>
      </c>
      <c r="B315" s="21">
        <v>1</v>
      </c>
      <c r="C315" s="21" t="s">
        <v>97</v>
      </c>
      <c r="D315" s="21" t="s">
        <v>138</v>
      </c>
      <c r="E315">
        <v>4440</v>
      </c>
      <c r="F315" s="26">
        <v>2.0683229813664599</v>
      </c>
      <c r="H315" s="26" t="s">
        <v>156</v>
      </c>
      <c r="N315" s="26" t="s">
        <v>98</v>
      </c>
      <c r="P315" s="26"/>
      <c r="Q315" s="26"/>
    </row>
    <row r="316" spans="1:17" x14ac:dyDescent="0.25">
      <c r="A316" s="26" t="s">
        <v>50</v>
      </c>
      <c r="B316" s="21">
        <v>2</v>
      </c>
      <c r="C316" s="21" t="s">
        <v>97</v>
      </c>
      <c r="D316" s="21" t="s">
        <v>138</v>
      </c>
      <c r="E316">
        <v>4280</v>
      </c>
      <c r="F316" s="26">
        <v>1.9937888198757765</v>
      </c>
      <c r="N316" s="26" t="s">
        <v>59</v>
      </c>
      <c r="P316" s="26"/>
      <c r="Q316" s="26"/>
    </row>
    <row r="317" spans="1:17" x14ac:dyDescent="0.25">
      <c r="A317" s="26" t="s">
        <v>50</v>
      </c>
      <c r="B317" s="21">
        <v>3</v>
      </c>
      <c r="C317" s="21" t="s">
        <v>97</v>
      </c>
      <c r="D317" s="21" t="s">
        <v>138</v>
      </c>
      <c r="E317">
        <v>4520</v>
      </c>
      <c r="F317" s="26">
        <v>2.1055900621118013</v>
      </c>
      <c r="N317" s="36" t="s">
        <v>121</v>
      </c>
      <c r="O317" s="23" t="s">
        <v>6</v>
      </c>
      <c r="P317" s="23" t="s">
        <v>7</v>
      </c>
      <c r="Q317" s="23" t="s">
        <v>8</v>
      </c>
    </row>
    <row r="318" spans="1:17" x14ac:dyDescent="0.25">
      <c r="A318" s="19" t="s">
        <v>126</v>
      </c>
      <c r="B318" s="9">
        <v>1</v>
      </c>
      <c r="C318" s="9" t="s">
        <v>97</v>
      </c>
      <c r="D318" s="9" t="s">
        <v>138</v>
      </c>
      <c r="E318" s="19">
        <v>6240</v>
      </c>
      <c r="F318" s="19">
        <v>2.9068322981366461</v>
      </c>
      <c r="N318" s="29" t="s">
        <v>10</v>
      </c>
      <c r="O318" s="26">
        <v>1.0000000000000002</v>
      </c>
      <c r="P318">
        <v>0.13382895295909897</v>
      </c>
      <c r="Q318">
        <v>7.726618201630156E-2</v>
      </c>
    </row>
    <row r="319" spans="1:17" x14ac:dyDescent="0.25">
      <c r="A319" s="19" t="s">
        <v>126</v>
      </c>
      <c r="B319" s="9">
        <v>2</v>
      </c>
      <c r="C319" s="9" t="s">
        <v>97</v>
      </c>
      <c r="D319" s="9" t="s">
        <v>138</v>
      </c>
      <c r="E319" s="19">
        <v>5440</v>
      </c>
      <c r="F319" s="19">
        <v>2.5341614906832302</v>
      </c>
      <c r="N319" s="25" t="s">
        <v>122</v>
      </c>
      <c r="O319" s="26">
        <v>2.6677018633540377</v>
      </c>
      <c r="P319">
        <v>0.37329140872836086</v>
      </c>
      <c r="Q319">
        <v>0.21551989531549379</v>
      </c>
    </row>
    <row r="320" spans="1:17" x14ac:dyDescent="0.25">
      <c r="A320" s="19" t="s">
        <v>126</v>
      </c>
      <c r="B320" s="9">
        <v>3</v>
      </c>
      <c r="C320" s="9" t="s">
        <v>97</v>
      </c>
      <c r="D320" s="9" t="s">
        <v>138</v>
      </c>
      <c r="E320" s="19">
        <v>7860</v>
      </c>
      <c r="F320" s="19">
        <v>3.6614906832298137</v>
      </c>
      <c r="N320" s="25" t="s">
        <v>151</v>
      </c>
      <c r="O320" s="26">
        <v>2.7577639751552794</v>
      </c>
      <c r="P320">
        <v>0.37684003259919713</v>
      </c>
      <c r="Q320">
        <v>0.21756869426257383</v>
      </c>
    </row>
    <row r="321" spans="1:17" x14ac:dyDescent="0.25">
      <c r="A321" s="26" t="s">
        <v>150</v>
      </c>
      <c r="B321" s="21">
        <v>1</v>
      </c>
      <c r="C321" s="21" t="s">
        <v>97</v>
      </c>
      <c r="D321" s="21" t="s">
        <v>138</v>
      </c>
      <c r="E321">
        <v>5420</v>
      </c>
      <c r="F321" s="26">
        <v>2.5248447204968945</v>
      </c>
      <c r="N321" s="25" t="s">
        <v>125</v>
      </c>
      <c r="O321" s="26">
        <v>2.2670807453416151</v>
      </c>
      <c r="P321">
        <v>0.26488698927378868</v>
      </c>
      <c r="Q321">
        <v>0.15293257456205142</v>
      </c>
    </row>
    <row r="322" spans="1:17" x14ac:dyDescent="0.25">
      <c r="A322" s="26" t="s">
        <v>150</v>
      </c>
      <c r="B322" s="21">
        <v>2</v>
      </c>
      <c r="C322" s="21" t="s">
        <v>97</v>
      </c>
      <c r="D322" s="21" t="s">
        <v>138</v>
      </c>
      <c r="E322">
        <v>4880</v>
      </c>
      <c r="F322" s="26">
        <v>2.2732919254658386</v>
      </c>
      <c r="N322" s="25" t="s">
        <v>124</v>
      </c>
      <c r="O322" s="26">
        <v>2.3354037267080745</v>
      </c>
      <c r="P322">
        <v>0.26911331156385027</v>
      </c>
      <c r="Q322">
        <v>0.1553726428739006</v>
      </c>
    </row>
    <row r="323" spans="1:17" x14ac:dyDescent="0.25">
      <c r="A323" s="26" t="s">
        <v>150</v>
      </c>
      <c r="B323" s="21">
        <v>3</v>
      </c>
      <c r="C323" s="21" t="s">
        <v>97</v>
      </c>
      <c r="D323" s="21" t="s">
        <v>138</v>
      </c>
      <c r="E323">
        <v>6160</v>
      </c>
      <c r="F323" s="26">
        <v>2.8695652173913047</v>
      </c>
      <c r="N323" s="25" t="s">
        <v>126</v>
      </c>
      <c r="O323" s="26">
        <v>3.0341614906832297</v>
      </c>
      <c r="P323">
        <v>0.57434947510018663</v>
      </c>
      <c r="Q323">
        <v>0.33160082405801306</v>
      </c>
    </row>
    <row r="324" spans="1:17" x14ac:dyDescent="0.25">
      <c r="A324" s="19" t="s">
        <v>115</v>
      </c>
      <c r="B324" s="9">
        <v>1</v>
      </c>
      <c r="C324" s="9" t="s">
        <v>97</v>
      </c>
      <c r="D324" s="9" t="s">
        <v>138</v>
      </c>
      <c r="E324" s="19">
        <v>8540</v>
      </c>
      <c r="F324" s="19">
        <v>3.9782608695652177</v>
      </c>
      <c r="N324" s="25" t="s">
        <v>128</v>
      </c>
      <c r="O324" s="26">
        <v>2.7608695652173911</v>
      </c>
      <c r="P324">
        <v>0.34058285662488447</v>
      </c>
      <c r="Q324">
        <v>0.19663560395374877</v>
      </c>
    </row>
    <row r="325" spans="1:17" x14ac:dyDescent="0.25">
      <c r="A325" s="19" t="s">
        <v>115</v>
      </c>
      <c r="B325" s="9">
        <v>2</v>
      </c>
      <c r="C325" s="9" t="s">
        <v>97</v>
      </c>
      <c r="D325" s="9" t="s">
        <v>138</v>
      </c>
      <c r="E325" s="19">
        <v>6740</v>
      </c>
      <c r="F325" s="19">
        <v>3.1397515527950315</v>
      </c>
      <c r="N325" s="25" t="s">
        <v>51</v>
      </c>
      <c r="O325" s="26">
        <v>2.7453416149068324</v>
      </c>
      <c r="P325">
        <v>0.22675061287294171</v>
      </c>
      <c r="Q325">
        <v>0.13091452738110551</v>
      </c>
    </row>
    <row r="326" spans="1:17" x14ac:dyDescent="0.25">
      <c r="A326" s="19" t="s">
        <v>115</v>
      </c>
      <c r="B326" s="9">
        <v>3</v>
      </c>
      <c r="C326" s="9" t="s">
        <v>97</v>
      </c>
      <c r="D326" s="9" t="s">
        <v>138</v>
      </c>
      <c r="E326" s="19">
        <v>8260</v>
      </c>
      <c r="F326" s="19">
        <v>3.847826086956522</v>
      </c>
      <c r="N326" s="25" t="s">
        <v>150</v>
      </c>
      <c r="O326" s="26">
        <v>2.5559006211180129</v>
      </c>
      <c r="P326">
        <v>0.2993473089714514</v>
      </c>
      <c r="Q326">
        <v>0.17282824941585756</v>
      </c>
    </row>
    <row r="327" spans="1:17" x14ac:dyDescent="0.25">
      <c r="A327" s="26" t="s">
        <v>151</v>
      </c>
      <c r="B327" s="21">
        <v>1</v>
      </c>
      <c r="C327" s="21" t="s">
        <v>97</v>
      </c>
      <c r="D327" s="21" t="s">
        <v>138</v>
      </c>
      <c r="E327">
        <v>5000</v>
      </c>
      <c r="F327" s="26">
        <v>2.329192546583851</v>
      </c>
      <c r="N327" s="25" t="s">
        <v>50</v>
      </c>
      <c r="O327" s="26">
        <v>2.0559006211180129</v>
      </c>
      <c r="P327">
        <v>5.6926406148519765E-2</v>
      </c>
      <c r="Q327">
        <v>3.2866475913845852E-2</v>
      </c>
    </row>
    <row r="328" spans="1:17" x14ac:dyDescent="0.25">
      <c r="A328" s="26" t="s">
        <v>151</v>
      </c>
      <c r="B328" s="21">
        <v>2</v>
      </c>
      <c r="C328" s="21" t="s">
        <v>97</v>
      </c>
      <c r="D328" s="21" t="s">
        <v>138</v>
      </c>
      <c r="E328">
        <v>6240</v>
      </c>
      <c r="F328" s="26">
        <v>2.9068322981366461</v>
      </c>
      <c r="N328" s="25" t="s">
        <v>127</v>
      </c>
      <c r="O328" s="26">
        <v>2.9937888198757769</v>
      </c>
      <c r="P328">
        <v>0.33981740536137356</v>
      </c>
      <c r="Q328">
        <v>0.19619367046070921</v>
      </c>
    </row>
    <row r="329" spans="1:17" x14ac:dyDescent="0.25">
      <c r="A329" s="26" t="s">
        <v>151</v>
      </c>
      <c r="B329" s="21">
        <v>3</v>
      </c>
      <c r="C329" s="21" t="s">
        <v>97</v>
      </c>
      <c r="D329" s="21" t="s">
        <v>138</v>
      </c>
      <c r="E329">
        <v>6520</v>
      </c>
      <c r="F329" s="26">
        <v>3.0372670807453419</v>
      </c>
      <c r="N329" s="25" t="s">
        <v>123</v>
      </c>
      <c r="O329" s="26">
        <v>3.6552795031055907</v>
      </c>
      <c r="P329">
        <v>0.45119852481152839</v>
      </c>
      <c r="Q329">
        <v>0.260499589757898</v>
      </c>
    </row>
    <row r="330" spans="1:17" x14ac:dyDescent="0.25">
      <c r="A330" s="19" t="s">
        <v>118</v>
      </c>
      <c r="B330" s="9">
        <v>1</v>
      </c>
      <c r="C330" s="9" t="s">
        <v>97</v>
      </c>
      <c r="D330" s="9" t="s">
        <v>138</v>
      </c>
      <c r="E330" s="19">
        <v>4700</v>
      </c>
      <c r="F330" s="19">
        <v>2.18944099378882</v>
      </c>
      <c r="N330" s="25" t="s">
        <v>44</v>
      </c>
      <c r="O330" s="26">
        <v>4.1242236024844727</v>
      </c>
      <c r="P330">
        <v>0.26192112813945029</v>
      </c>
      <c r="Q330">
        <v>0.15122023383776209</v>
      </c>
    </row>
    <row r="331" spans="1:17" x14ac:dyDescent="0.25">
      <c r="A331" s="19" t="s">
        <v>118</v>
      </c>
      <c r="B331" s="9">
        <v>2</v>
      </c>
      <c r="C331" s="9" t="s">
        <v>97</v>
      </c>
      <c r="D331" s="9" t="s">
        <v>138</v>
      </c>
      <c r="E331" s="19">
        <v>5500</v>
      </c>
      <c r="F331" s="19">
        <v>2.5621118012422364</v>
      </c>
    </row>
    <row r="332" spans="1:17" x14ac:dyDescent="0.25">
      <c r="A332" s="19" t="s">
        <v>118</v>
      </c>
      <c r="B332" s="9">
        <v>3</v>
      </c>
      <c r="C332" s="9" t="s">
        <v>97</v>
      </c>
      <c r="D332" s="9" t="s">
        <v>138</v>
      </c>
      <c r="E332" s="19">
        <v>4400</v>
      </c>
      <c r="F332" s="19">
        <v>2.0496894409937889</v>
      </c>
    </row>
    <row r="333" spans="1:17" x14ac:dyDescent="0.25">
      <c r="A333" s="26" t="s">
        <v>120</v>
      </c>
      <c r="B333" s="21">
        <v>1</v>
      </c>
      <c r="C333" s="21" t="s">
        <v>97</v>
      </c>
      <c r="D333" s="21" t="s">
        <v>138</v>
      </c>
      <c r="E333">
        <v>5780</v>
      </c>
      <c r="F333" s="26">
        <v>2.6925465838509317</v>
      </c>
    </row>
    <row r="334" spans="1:17" x14ac:dyDescent="0.25">
      <c r="A334" s="26" t="s">
        <v>120</v>
      </c>
      <c r="B334" s="21">
        <v>2</v>
      </c>
      <c r="C334" s="21" t="s">
        <v>97</v>
      </c>
      <c r="D334" s="21" t="s">
        <v>138</v>
      </c>
      <c r="E334">
        <v>6720</v>
      </c>
      <c r="F334" s="26">
        <v>3.1304347826086958</v>
      </c>
    </row>
    <row r="335" spans="1:17" x14ac:dyDescent="0.25">
      <c r="A335" s="26" t="s">
        <v>120</v>
      </c>
      <c r="B335" s="21">
        <v>3</v>
      </c>
      <c r="C335" s="21" t="s">
        <v>97</v>
      </c>
      <c r="D335" s="21" t="s">
        <v>138</v>
      </c>
      <c r="E335">
        <v>5280</v>
      </c>
      <c r="F335" s="26">
        <v>2.4596273291925468</v>
      </c>
    </row>
    <row r="336" spans="1:17" x14ac:dyDescent="0.25">
      <c r="A336" s="19" t="s">
        <v>117</v>
      </c>
      <c r="B336" s="9">
        <v>1</v>
      </c>
      <c r="C336" s="9" t="s">
        <v>97</v>
      </c>
      <c r="D336" s="9" t="s">
        <v>138</v>
      </c>
      <c r="E336" s="19">
        <v>6620</v>
      </c>
      <c r="F336" s="19">
        <v>3.0838509316770191</v>
      </c>
    </row>
    <row r="337" spans="1:6" x14ac:dyDescent="0.25">
      <c r="A337" s="19" t="s">
        <v>117</v>
      </c>
      <c r="B337" s="9">
        <v>2</v>
      </c>
      <c r="C337" s="9" t="s">
        <v>97</v>
      </c>
      <c r="D337" s="9" t="s">
        <v>138</v>
      </c>
      <c r="E337" s="19">
        <v>5620</v>
      </c>
      <c r="F337" s="19">
        <v>2.6180124223602488</v>
      </c>
    </row>
    <row r="338" spans="1:6" x14ac:dyDescent="0.25">
      <c r="A338" s="19" t="s">
        <v>117</v>
      </c>
      <c r="B338" s="9">
        <v>3</v>
      </c>
      <c r="C338" s="9" t="s">
        <v>97</v>
      </c>
      <c r="D338" s="9" t="s">
        <v>138</v>
      </c>
      <c r="E338" s="19">
        <v>7040</v>
      </c>
      <c r="F338" s="19">
        <v>3.2795031055900625</v>
      </c>
    </row>
    <row r="339" spans="1:6" x14ac:dyDescent="0.25">
      <c r="A339" s="26" t="s">
        <v>124</v>
      </c>
      <c r="B339" s="21">
        <v>1</v>
      </c>
      <c r="C339" s="21" t="s">
        <v>97</v>
      </c>
      <c r="D339" s="21" t="s">
        <v>138</v>
      </c>
      <c r="E339">
        <v>4660</v>
      </c>
      <c r="F339" s="26">
        <v>2.170807453416149</v>
      </c>
    </row>
    <row r="340" spans="1:6" x14ac:dyDescent="0.25">
      <c r="A340" s="26" t="s">
        <v>124</v>
      </c>
      <c r="B340" s="21">
        <v>2</v>
      </c>
      <c r="C340" s="21" t="s">
        <v>97</v>
      </c>
      <c r="D340" s="21" t="s">
        <v>138</v>
      </c>
      <c r="E340">
        <v>4700</v>
      </c>
      <c r="F340" s="26">
        <v>2.18944099378882</v>
      </c>
    </row>
    <row r="341" spans="1:6" x14ac:dyDescent="0.25">
      <c r="A341" s="26" t="s">
        <v>124</v>
      </c>
      <c r="B341" s="21">
        <v>3</v>
      </c>
      <c r="C341" s="21" t="s">
        <v>97</v>
      </c>
      <c r="D341" s="21" t="s">
        <v>138</v>
      </c>
      <c r="E341">
        <v>5680</v>
      </c>
      <c r="F341" s="26">
        <v>2.645962732919255</v>
      </c>
    </row>
    <row r="342" spans="1:6" x14ac:dyDescent="0.25">
      <c r="A342" s="19" t="s">
        <v>51</v>
      </c>
      <c r="B342" s="9">
        <v>1</v>
      </c>
      <c r="C342" s="9" t="s">
        <v>97</v>
      </c>
      <c r="D342" s="9" t="s">
        <v>138</v>
      </c>
      <c r="E342" s="19">
        <v>5460</v>
      </c>
      <c r="F342" s="19">
        <v>2.5434782608695654</v>
      </c>
    </row>
    <row r="343" spans="1:6" x14ac:dyDescent="0.25">
      <c r="A343" s="19" t="s">
        <v>51</v>
      </c>
      <c r="B343" s="9">
        <v>2</v>
      </c>
      <c r="C343" s="9" t="s">
        <v>97</v>
      </c>
      <c r="D343" s="9" t="s">
        <v>138</v>
      </c>
      <c r="E343" s="19">
        <v>5800</v>
      </c>
      <c r="F343" s="19">
        <v>2.7018633540372674</v>
      </c>
    </row>
    <row r="344" spans="1:6" x14ac:dyDescent="0.25">
      <c r="A344" s="19" t="s">
        <v>51</v>
      </c>
      <c r="B344" s="9">
        <v>3</v>
      </c>
      <c r="C344" s="9" t="s">
        <v>97</v>
      </c>
      <c r="D344" s="9" t="s">
        <v>138</v>
      </c>
      <c r="E344" s="19">
        <v>6420</v>
      </c>
      <c r="F344" s="19">
        <v>2.9906832298136647</v>
      </c>
    </row>
    <row r="345" spans="1:6" x14ac:dyDescent="0.25">
      <c r="A345" s="26" t="s">
        <v>116</v>
      </c>
      <c r="B345" s="21">
        <v>1</v>
      </c>
      <c r="C345" s="21" t="s">
        <v>97</v>
      </c>
      <c r="D345" s="21" t="s">
        <v>138</v>
      </c>
      <c r="E345">
        <v>6020</v>
      </c>
      <c r="F345" s="26">
        <v>2.8043478260869565</v>
      </c>
    </row>
    <row r="346" spans="1:6" x14ac:dyDescent="0.25">
      <c r="A346" s="26" t="s">
        <v>116</v>
      </c>
      <c r="B346" s="21">
        <v>2</v>
      </c>
      <c r="C346" s="21" t="s">
        <v>97</v>
      </c>
      <c r="D346" s="21" t="s">
        <v>138</v>
      </c>
      <c r="E346">
        <v>6340</v>
      </c>
      <c r="F346" s="26">
        <v>2.9534161490683233</v>
      </c>
    </row>
    <row r="347" spans="1:6" x14ac:dyDescent="0.25">
      <c r="A347" s="26" t="s">
        <v>116</v>
      </c>
      <c r="B347" s="21">
        <v>3</v>
      </c>
      <c r="C347" s="21" t="s">
        <v>97</v>
      </c>
      <c r="D347" s="21" t="s">
        <v>138</v>
      </c>
      <c r="E347">
        <v>4820</v>
      </c>
      <c r="F347" s="26">
        <v>2.2453416149068324</v>
      </c>
    </row>
    <row r="348" spans="1:6" x14ac:dyDescent="0.25">
      <c r="A348" s="19" t="s">
        <v>44</v>
      </c>
      <c r="B348" s="9">
        <v>1</v>
      </c>
      <c r="C348" s="9" t="s">
        <v>97</v>
      </c>
      <c r="D348" s="9" t="s">
        <v>138</v>
      </c>
      <c r="E348" s="19">
        <v>9500</v>
      </c>
      <c r="F348" s="19">
        <v>4.4254658385093171</v>
      </c>
    </row>
    <row r="349" spans="1:6" x14ac:dyDescent="0.25">
      <c r="A349" s="19" t="s">
        <v>44</v>
      </c>
      <c r="B349" s="9">
        <v>2</v>
      </c>
      <c r="C349" s="9" t="s">
        <v>97</v>
      </c>
      <c r="D349" s="9" t="s">
        <v>138</v>
      </c>
      <c r="E349" s="19">
        <v>8580</v>
      </c>
      <c r="F349" s="19">
        <v>3.9968944099378887</v>
      </c>
    </row>
    <row r="350" spans="1:6" ht="15.75" thickBot="1" x14ac:dyDescent="0.3">
      <c r="A350" s="19" t="s">
        <v>44</v>
      </c>
      <c r="B350" s="8">
        <v>3</v>
      </c>
      <c r="C350" s="8" t="s">
        <v>97</v>
      </c>
      <c r="D350" s="8" t="s">
        <v>138</v>
      </c>
      <c r="E350" s="8">
        <v>8480</v>
      </c>
      <c r="F350" s="8">
        <v>3.9503105590062115</v>
      </c>
    </row>
    <row r="351" spans="1:6" x14ac:dyDescent="0.25">
      <c r="B351" s="2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Lab experiments</vt:lpstr>
      <vt:lpstr>Field experiments</vt:lpstr>
      <vt:lpstr>Sheet3</vt:lpstr>
    </vt:vector>
  </TitlesOfParts>
  <Company>University of Technology, Sydney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utsadmin</dc:creator>
  <cp:lastModifiedBy>Christian Rinke</cp:lastModifiedBy>
  <dcterms:created xsi:type="dcterms:W3CDTF">2015-02-17T02:05:27Z</dcterms:created>
  <dcterms:modified xsi:type="dcterms:W3CDTF">2017-02-22T23:08:07Z</dcterms:modified>
</cp:coreProperties>
</file>